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Structure="1"/>
  <bookViews>
    <workbookView xWindow="600" yWindow="315" windowWidth="15600" windowHeight="8190" activeTab="4"/>
  </bookViews>
  <sheets>
    <sheet name="SP I etap" sheetId="4" r:id="rId1"/>
    <sheet name="SP II etap" sheetId="5" r:id="rId2"/>
    <sheet name="GIMNAZJUM" sheetId="14" r:id="rId3"/>
    <sheet name="LO" sheetId="6" r:id="rId4"/>
    <sheet name="TECHNIKUM" sheetId="7" r:id="rId5"/>
    <sheet name="ZSZ" sheetId="8" r:id="rId6"/>
  </sheets>
  <calcPr calcId="125725"/>
</workbook>
</file>

<file path=xl/calcChain.xml><?xml version="1.0" encoding="utf-8"?>
<calcChain xmlns="http://schemas.openxmlformats.org/spreadsheetml/2006/main">
  <c r="M25" i="7"/>
  <c r="M26"/>
  <c r="M27"/>
  <c r="M24"/>
  <c r="N25"/>
  <c r="N26"/>
  <c r="N27"/>
  <c r="N24"/>
  <c r="E42" i="8"/>
  <c r="C42"/>
  <c r="E40"/>
  <c r="C40"/>
  <c r="J39"/>
  <c r="E39"/>
  <c r="E41" s="1"/>
  <c r="D39"/>
  <c r="D40" s="1"/>
  <c r="C39"/>
  <c r="C41" s="1"/>
  <c r="G37"/>
  <c r="G36"/>
  <c r="G35"/>
  <c r="G34"/>
  <c r="G33"/>
  <c r="G32"/>
  <c r="G31"/>
  <c r="G30"/>
  <c r="H30" s="1"/>
  <c r="G29"/>
  <c r="G28"/>
  <c r="G27"/>
  <c r="G26"/>
  <c r="G25"/>
  <c r="G24"/>
  <c r="G23"/>
  <c r="H22"/>
  <c r="G22"/>
  <c r="G21"/>
  <c r="G20"/>
  <c r="G19"/>
  <c r="G18"/>
  <c r="G17"/>
  <c r="G16"/>
  <c r="G15"/>
  <c r="G14"/>
  <c r="G13"/>
  <c r="G12"/>
  <c r="G11"/>
  <c r="G10"/>
  <c r="G9"/>
  <c r="G8"/>
  <c r="G39" s="1"/>
  <c r="D41" l="1"/>
  <c r="H8"/>
  <c r="D42"/>
  <c r="C52" i="7" l="1"/>
  <c r="P50"/>
  <c r="I50"/>
  <c r="I52" s="1"/>
  <c r="G50"/>
  <c r="H52" s="1"/>
  <c r="E50"/>
  <c r="E52" s="1"/>
  <c r="C50"/>
  <c r="D52" s="1"/>
  <c r="N48"/>
  <c r="M48"/>
  <c r="N47"/>
  <c r="M47"/>
  <c r="N46"/>
  <c r="M46"/>
  <c r="N45"/>
  <c r="M45"/>
  <c r="N44"/>
  <c r="M44"/>
  <c r="L43"/>
  <c r="L42"/>
  <c r="L41"/>
  <c r="L40"/>
  <c r="L39"/>
  <c r="L38"/>
  <c r="L37"/>
  <c r="L36"/>
  <c r="N36" s="1"/>
  <c r="L35"/>
  <c r="L34"/>
  <c r="L33"/>
  <c r="L32"/>
  <c r="L31"/>
  <c r="L30"/>
  <c r="L29"/>
  <c r="N28"/>
  <c r="L28"/>
  <c r="N23"/>
  <c r="L23"/>
  <c r="N22"/>
  <c r="L22"/>
  <c r="N21"/>
  <c r="L21"/>
  <c r="N20"/>
  <c r="M20"/>
  <c r="L20"/>
  <c r="N19"/>
  <c r="M19"/>
  <c r="L19"/>
  <c r="N18"/>
  <c r="M18"/>
  <c r="L18"/>
  <c r="N17"/>
  <c r="M17"/>
  <c r="L17"/>
  <c r="N16"/>
  <c r="M16"/>
  <c r="L16"/>
  <c r="N15"/>
  <c r="M15"/>
  <c r="L15"/>
  <c r="N14"/>
  <c r="L14"/>
  <c r="N13"/>
  <c r="M13"/>
  <c r="L13"/>
  <c r="N12"/>
  <c r="M12"/>
  <c r="L12"/>
  <c r="N11"/>
  <c r="L11"/>
  <c r="N9"/>
  <c r="M9"/>
  <c r="L9"/>
  <c r="N8"/>
  <c r="M8"/>
  <c r="M50" s="1"/>
  <c r="L51" s="1"/>
  <c r="L8"/>
  <c r="L50" s="1"/>
  <c r="G52" l="1"/>
  <c r="N50"/>
  <c r="E51"/>
  <c r="C51"/>
  <c r="F52"/>
  <c r="J52"/>
  <c r="I51"/>
  <c r="G51"/>
  <c r="F38" i="6" l="1"/>
  <c r="N36"/>
  <c r="G36"/>
  <c r="G38" s="1"/>
  <c r="E36"/>
  <c r="E37" s="1"/>
  <c r="C36"/>
  <c r="C38" s="1"/>
  <c r="L34"/>
  <c r="K34"/>
  <c r="L33"/>
  <c r="K33"/>
  <c r="L32"/>
  <c r="K32"/>
  <c r="L31"/>
  <c r="K31"/>
  <c r="L30"/>
  <c r="K30"/>
  <c r="L29"/>
  <c r="K29"/>
  <c r="L28"/>
  <c r="K28"/>
  <c r="L27"/>
  <c r="K27"/>
  <c r="L26"/>
  <c r="K26"/>
  <c r="L25"/>
  <c r="K25"/>
  <c r="L24"/>
  <c r="K24"/>
  <c r="L23"/>
  <c r="J23"/>
  <c r="L22"/>
  <c r="J22"/>
  <c r="L21"/>
  <c r="J21"/>
  <c r="L20"/>
  <c r="K20"/>
  <c r="J20"/>
  <c r="L19"/>
  <c r="K19"/>
  <c r="J19"/>
  <c r="L18"/>
  <c r="K18"/>
  <c r="J18"/>
  <c r="L17"/>
  <c r="K17"/>
  <c r="J17"/>
  <c r="L16"/>
  <c r="K16"/>
  <c r="J16"/>
  <c r="L15"/>
  <c r="K15"/>
  <c r="J15"/>
  <c r="L14"/>
  <c r="J14"/>
  <c r="L13"/>
  <c r="K13"/>
  <c r="J13"/>
  <c r="L12"/>
  <c r="K12"/>
  <c r="J12"/>
  <c r="L11"/>
  <c r="L36" s="1"/>
  <c r="J11"/>
  <c r="L9"/>
  <c r="K9"/>
  <c r="J9"/>
  <c r="L8"/>
  <c r="K8"/>
  <c r="K36" s="1"/>
  <c r="J37" s="1"/>
  <c r="J8"/>
  <c r="J36" s="1"/>
  <c r="E38" l="1"/>
  <c r="D38"/>
  <c r="H38"/>
  <c r="G37"/>
  <c r="C37"/>
  <c r="E32" i="14" l="1"/>
  <c r="D32"/>
  <c r="C32"/>
  <c r="F31"/>
  <c r="F30"/>
  <c r="F29"/>
  <c r="F32" s="1"/>
  <c r="F28"/>
  <c r="K26"/>
  <c r="J26"/>
  <c r="I26"/>
  <c r="F26"/>
  <c r="F25"/>
  <c r="F24"/>
  <c r="D23"/>
  <c r="D27" s="1"/>
  <c r="D33" s="1"/>
  <c r="F22"/>
  <c r="E21"/>
  <c r="D21"/>
  <c r="C21"/>
  <c r="K20"/>
  <c r="J20"/>
  <c r="L20" s="1"/>
  <c r="N20" s="1"/>
  <c r="I20"/>
  <c r="G20"/>
  <c r="F20"/>
  <c r="K19"/>
  <c r="J19"/>
  <c r="I19"/>
  <c r="L19" s="1"/>
  <c r="N19" s="1"/>
  <c r="G19"/>
  <c r="F19"/>
  <c r="L18"/>
  <c r="N18" s="1"/>
  <c r="K18"/>
  <c r="J18"/>
  <c r="I18"/>
  <c r="G18"/>
  <c r="F18"/>
  <c r="K17"/>
  <c r="J17"/>
  <c r="I17"/>
  <c r="L17" s="1"/>
  <c r="N17" s="1"/>
  <c r="G17"/>
  <c r="F17"/>
  <c r="K16"/>
  <c r="J16"/>
  <c r="L16" s="1"/>
  <c r="N16" s="1"/>
  <c r="I16"/>
  <c r="G16"/>
  <c r="F16"/>
  <c r="K15"/>
  <c r="J15"/>
  <c r="I15"/>
  <c r="L15" s="1"/>
  <c r="N15" s="1"/>
  <c r="G15"/>
  <c r="F15"/>
  <c r="L14"/>
  <c r="N14" s="1"/>
  <c r="K14"/>
  <c r="J14"/>
  <c r="I14"/>
  <c r="G14"/>
  <c r="F14"/>
  <c r="K13"/>
  <c r="J13"/>
  <c r="I13"/>
  <c r="L13" s="1"/>
  <c r="N13" s="1"/>
  <c r="G13"/>
  <c r="F13"/>
  <c r="K12"/>
  <c r="J12"/>
  <c r="L12" s="1"/>
  <c r="N12" s="1"/>
  <c r="I12"/>
  <c r="G12"/>
  <c r="F12"/>
  <c r="K11"/>
  <c r="J11"/>
  <c r="I11"/>
  <c r="L11" s="1"/>
  <c r="N11" s="1"/>
  <c r="G11"/>
  <c r="F11"/>
  <c r="L10"/>
  <c r="N10" s="1"/>
  <c r="K10"/>
  <c r="J10"/>
  <c r="I10"/>
  <c r="G10"/>
  <c r="F10"/>
  <c r="K9"/>
  <c r="J9"/>
  <c r="I9"/>
  <c r="L9" s="1"/>
  <c r="N9" s="1"/>
  <c r="G9"/>
  <c r="F9"/>
  <c r="K8"/>
  <c r="J8"/>
  <c r="L8" s="1"/>
  <c r="N8" s="1"/>
  <c r="I8"/>
  <c r="G8"/>
  <c r="F8"/>
  <c r="K7"/>
  <c r="J7"/>
  <c r="I7"/>
  <c r="L7" s="1"/>
  <c r="N7" s="1"/>
  <c r="G7"/>
  <c r="F7"/>
  <c r="L6"/>
  <c r="N6" s="1"/>
  <c r="K6"/>
  <c r="J6"/>
  <c r="I6"/>
  <c r="G6"/>
  <c r="F6"/>
  <c r="K5"/>
  <c r="J5"/>
  <c r="L5" s="1"/>
  <c r="I5"/>
  <c r="K4"/>
  <c r="J4"/>
  <c r="I4"/>
  <c r="L4" s="1"/>
  <c r="N4" s="1"/>
  <c r="G4"/>
  <c r="F4"/>
  <c r="K3"/>
  <c r="J3"/>
  <c r="L3" s="1"/>
  <c r="N3" s="1"/>
  <c r="I3"/>
  <c r="G3"/>
  <c r="G21" s="1"/>
  <c r="G22" s="1"/>
  <c r="F3"/>
  <c r="G4" i="4"/>
  <c r="I4"/>
  <c r="J4"/>
  <c r="K4"/>
  <c r="L4"/>
  <c r="N4"/>
  <c r="G5"/>
  <c r="I5"/>
  <c r="L5"/>
  <c r="N5"/>
  <c r="J5"/>
  <c r="K5"/>
  <c r="G6"/>
  <c r="I6"/>
  <c r="J6"/>
  <c r="K6"/>
  <c r="L6"/>
  <c r="N6"/>
  <c r="G7"/>
  <c r="I7"/>
  <c r="J7"/>
  <c r="K7"/>
  <c r="L7"/>
  <c r="N7"/>
  <c r="G8"/>
  <c r="I8"/>
  <c r="J8"/>
  <c r="K8"/>
  <c r="L8"/>
  <c r="N8"/>
  <c r="G9"/>
  <c r="I9"/>
  <c r="J9"/>
  <c r="K9"/>
  <c r="L9"/>
  <c r="N9"/>
  <c r="D10"/>
  <c r="G10"/>
  <c r="G14"/>
  <c r="E10"/>
  <c r="F10"/>
  <c r="G11"/>
  <c r="G12"/>
  <c r="G13"/>
  <c r="I13"/>
  <c r="J13"/>
  <c r="K13"/>
  <c r="L13"/>
  <c r="N13"/>
  <c r="D14"/>
  <c r="E14"/>
  <c r="F14"/>
  <c r="F3" i="5"/>
  <c r="H3"/>
  <c r="I3"/>
  <c r="J3"/>
  <c r="K3"/>
  <c r="M3"/>
  <c r="F4"/>
  <c r="H4"/>
  <c r="I4"/>
  <c r="J4"/>
  <c r="K4"/>
  <c r="M4"/>
  <c r="F5"/>
  <c r="H5"/>
  <c r="I5"/>
  <c r="J5"/>
  <c r="K5"/>
  <c r="M5"/>
  <c r="F6"/>
  <c r="H6"/>
  <c r="I6"/>
  <c r="J6"/>
  <c r="K6"/>
  <c r="M6"/>
  <c r="F7"/>
  <c r="H7"/>
  <c r="I7"/>
  <c r="J7"/>
  <c r="K7"/>
  <c r="M7"/>
  <c r="F8"/>
  <c r="H8"/>
  <c r="I8"/>
  <c r="J8"/>
  <c r="K8"/>
  <c r="M8"/>
  <c r="F9"/>
  <c r="H9"/>
  <c r="I9"/>
  <c r="J9"/>
  <c r="K9"/>
  <c r="M9"/>
  <c r="F10"/>
  <c r="H10"/>
  <c r="I10"/>
  <c r="J10"/>
  <c r="K10"/>
  <c r="M10"/>
  <c r="F11"/>
  <c r="H11"/>
  <c r="I11"/>
  <c r="J11"/>
  <c r="K11"/>
  <c r="M11"/>
  <c r="F12"/>
  <c r="H12"/>
  <c r="I12"/>
  <c r="J12"/>
  <c r="K12"/>
  <c r="M12"/>
  <c r="F13"/>
  <c r="H13"/>
  <c r="I13"/>
  <c r="J13"/>
  <c r="K13"/>
  <c r="M13"/>
  <c r="C14"/>
  <c r="F14"/>
  <c r="F18"/>
  <c r="F23"/>
  <c r="D14"/>
  <c r="E14"/>
  <c r="F15"/>
  <c r="F16"/>
  <c r="F17"/>
  <c r="H17"/>
  <c r="I17"/>
  <c r="J17"/>
  <c r="K17"/>
  <c r="M17"/>
  <c r="C18"/>
  <c r="D18"/>
  <c r="E18"/>
  <c r="F19"/>
  <c r="F20"/>
  <c r="F21"/>
  <c r="F22"/>
  <c r="C23"/>
  <c r="D23"/>
  <c r="E23"/>
  <c r="L26" i="14" l="1"/>
  <c r="N26" s="1"/>
  <c r="F27"/>
  <c r="E23"/>
  <c r="E27" s="1"/>
  <c r="E33" s="1"/>
  <c r="F21"/>
  <c r="C23"/>
  <c r="C27"/>
  <c r="C33" s="1"/>
  <c r="F33" l="1"/>
  <c r="F23"/>
</calcChain>
</file>

<file path=xl/sharedStrings.xml><?xml version="1.0" encoding="utf-8"?>
<sst xmlns="http://schemas.openxmlformats.org/spreadsheetml/2006/main" count="303" uniqueCount="147">
  <si>
    <t>I ETAP EDUKACYJNYa) (klasy I - IIII)</t>
  </si>
  <si>
    <t>Lp.</t>
  </si>
  <si>
    <t>Obowiązkowe zajęcia edukacyjne</t>
  </si>
  <si>
    <t>1.</t>
  </si>
  <si>
    <t>Edukacja polonistyczna, edukacja społeczna, edukacja przyrodnicza, edukacja matematyczna i zajęcia techniczne</t>
  </si>
  <si>
    <t>3.</t>
  </si>
  <si>
    <t>Język obcy nowożytny</t>
  </si>
  <si>
    <t>6.</t>
  </si>
  <si>
    <t>Edukacja muzyczna</t>
  </si>
  <si>
    <t>Edukacja plastyczna</t>
  </si>
  <si>
    <t>2.</t>
  </si>
  <si>
    <t>Zajęcia komputerowe</t>
  </si>
  <si>
    <t>5.</t>
  </si>
  <si>
    <t>Wychowanie fizyczne</t>
  </si>
  <si>
    <t>Razem</t>
  </si>
  <si>
    <t>Religia/Etyka</t>
  </si>
  <si>
    <t>Razem godzin zajęć edukacyjnych</t>
  </si>
  <si>
    <t>l. tyg. &gt;&gt;</t>
  </si>
  <si>
    <t>klasa &gt;&gt;</t>
  </si>
  <si>
    <t>różnica</t>
  </si>
  <si>
    <t xml:space="preserve">klasa </t>
  </si>
  <si>
    <t>4.</t>
  </si>
  <si>
    <t>razem godz.</t>
  </si>
  <si>
    <t>min. liczba godz.</t>
  </si>
  <si>
    <t>Godziny OP</t>
  </si>
  <si>
    <t>Rewalidacja - 2h x il.uczn</t>
  </si>
  <si>
    <t>klasy</t>
  </si>
  <si>
    <t>IV</t>
  </si>
  <si>
    <t>V</t>
  </si>
  <si>
    <t>VI</t>
  </si>
  <si>
    <t>Razem godz.</t>
  </si>
  <si>
    <t>Wymagana l. godz.</t>
  </si>
  <si>
    <t>l.tyg &gt;&gt;</t>
  </si>
  <si>
    <t>róznica</t>
  </si>
  <si>
    <t>Język polski</t>
  </si>
  <si>
    <t>Muzyka</t>
  </si>
  <si>
    <t>7.</t>
  </si>
  <si>
    <t>Plastyka</t>
  </si>
  <si>
    <t>Historia i społeczeństwo</t>
  </si>
  <si>
    <t>Przyroda</t>
  </si>
  <si>
    <t>Matematyka</t>
  </si>
  <si>
    <t>9.</t>
  </si>
  <si>
    <t>8.</t>
  </si>
  <si>
    <t>Zajęcia techniczne</t>
  </si>
  <si>
    <t>10.</t>
  </si>
  <si>
    <t>11.</t>
  </si>
  <si>
    <t>Razem obowiązkowe</t>
  </si>
  <si>
    <t>WDŻwR</t>
  </si>
  <si>
    <t>Dodatkowe godz. OP</t>
  </si>
  <si>
    <t>dodatkowy j. obcy</t>
  </si>
  <si>
    <t>zaj. specjalistyczne</t>
  </si>
  <si>
    <t>II ETAP EDUKACYJNY (klasy IV-VI)</t>
  </si>
  <si>
    <t>Razem godzin</t>
  </si>
  <si>
    <t xml:space="preserve">Rewalidacja: 2h x il.uczn. </t>
  </si>
  <si>
    <t>* w polach "l.tyg." należy wpisać faktyczną liczbę tygodni w kolejnych latach.</t>
  </si>
  <si>
    <t>* Rozkład godzin zajęć obowiązkowych jest przykładowy (ale pozwala, jak widać, zrealizować minimalną wymagana liczbę godzin z przedmiotu). Można te godziny rozdysponować po swojemu.</t>
  </si>
  <si>
    <t>* liczbę godzin rewalidacji wpisujemy wg wzoru</t>
  </si>
  <si>
    <t>* dodatkowe godziny OP wpisujemy, jeśli takie od OP dostaniemy.</t>
  </si>
  <si>
    <t>I</t>
  </si>
  <si>
    <t>II</t>
  </si>
  <si>
    <t>III</t>
  </si>
  <si>
    <t>III ETAP EDUKACYJNY</t>
  </si>
  <si>
    <t>wyliczenie</t>
  </si>
  <si>
    <t>l.g. w cyklu</t>
  </si>
  <si>
    <t>język polski</t>
  </si>
  <si>
    <t>język obcy I</t>
  </si>
  <si>
    <t>język obcy II</t>
  </si>
  <si>
    <t>muzyka</t>
  </si>
  <si>
    <t>plastyka</t>
  </si>
  <si>
    <t>historia</t>
  </si>
  <si>
    <t>wiedza o społeczeństwie</t>
  </si>
  <si>
    <t>geografia</t>
  </si>
  <si>
    <t>biologia</t>
  </si>
  <si>
    <t>chemia</t>
  </si>
  <si>
    <t>fizyka</t>
  </si>
  <si>
    <t>12.</t>
  </si>
  <si>
    <t>matematyka</t>
  </si>
  <si>
    <t>13.</t>
  </si>
  <si>
    <t>informatyka</t>
  </si>
  <si>
    <t>14.</t>
  </si>
  <si>
    <t>wychowanie fizyczne</t>
  </si>
  <si>
    <t>15.</t>
  </si>
  <si>
    <t>edukacja dla bezpieczeństwa</t>
  </si>
  <si>
    <t>16.</t>
  </si>
  <si>
    <t>zajęcia artystyczne</t>
  </si>
  <si>
    <t>17.</t>
  </si>
  <si>
    <t>zajęcia techniczne</t>
  </si>
  <si>
    <t>18.</t>
  </si>
  <si>
    <t>zajęcia z wychowawcą</t>
  </si>
  <si>
    <t xml:space="preserve">Tyg. l. godz. </t>
  </si>
  <si>
    <t>GDD</t>
  </si>
  <si>
    <t>Różnica</t>
  </si>
  <si>
    <t>* do obowiązkowych godzin należy rozdysponować 2 GDD (patrz kolumna "wyliczenie l.godzin w cyklu") tak, by zgadzał się tyg wymiar godzin dla oddziału</t>
  </si>
  <si>
    <t>Liceum Ogólnokształcące …………………………………………</t>
  </si>
  <si>
    <t>Plan nauczania dla klas I-III od  roku szkolnego 2012/13</t>
  </si>
  <si>
    <t>Klasa I</t>
  </si>
  <si>
    <t>Klasa II</t>
  </si>
  <si>
    <t>Klasa III</t>
  </si>
  <si>
    <t>Planowana liczba godzin tygodniowo</t>
  </si>
  <si>
    <t>przydzielona łączna liczba godzin w cyklu nauczania</t>
  </si>
  <si>
    <t>min. liczba godzin do przydzielenia</t>
  </si>
  <si>
    <t>podst</t>
  </si>
  <si>
    <t>rozsz</t>
  </si>
  <si>
    <t>razem</t>
  </si>
  <si>
    <t>obowiązkowe zajęcia edukacyjne</t>
  </si>
  <si>
    <t>język obcy nowożytny</t>
  </si>
  <si>
    <t>wiedza o kulturze</t>
  </si>
  <si>
    <t>podstawy przedsiębiorczości</t>
  </si>
  <si>
    <t>przedmioty dodatkowe</t>
  </si>
  <si>
    <t>historia muzyki</t>
  </si>
  <si>
    <t>historia sztuki</t>
  </si>
  <si>
    <t>język łaciński i kultura łac.</t>
  </si>
  <si>
    <t>filozofia</t>
  </si>
  <si>
    <t>przedmioty uzupełniające</t>
  </si>
  <si>
    <t>przyroda</t>
  </si>
  <si>
    <t>historia i społeczeństwo</t>
  </si>
  <si>
    <t>ekonomia w praktyce</t>
  </si>
  <si>
    <t>inny przedmiot uzupełnający 1</t>
  </si>
  <si>
    <t>inny przedmiot uzupełnający 2</t>
  </si>
  <si>
    <t>inny przedmiot uzupełnający 3</t>
  </si>
  <si>
    <t>przydzielona ilość godzin:</t>
  </si>
  <si>
    <t>Technikum ………………………………………………</t>
  </si>
  <si>
    <t>Plan nauczania dla klas I-IV od  roku szkolnego 2012/13</t>
  </si>
  <si>
    <t>Klasa IV</t>
  </si>
  <si>
    <t>kształcenie zawodowe
teoretyczne i praktyczne</t>
  </si>
  <si>
    <t>zaw_teor_1</t>
  </si>
  <si>
    <t>zaw_teor_2</t>
  </si>
  <si>
    <t>zaw_teor_3</t>
  </si>
  <si>
    <t>zaw_teor_4</t>
  </si>
  <si>
    <t>zaw_teor_5</t>
  </si>
  <si>
    <t>zaw_teor_6</t>
  </si>
  <si>
    <t>zaw_teor_7</t>
  </si>
  <si>
    <t>zaw_teor_8</t>
  </si>
  <si>
    <t>zaw_prakt_1</t>
  </si>
  <si>
    <t>zaw_prakt_2</t>
  </si>
  <si>
    <t>zaw_prakt_3</t>
  </si>
  <si>
    <t>zaw_prakt_4</t>
  </si>
  <si>
    <t>zaw_prakt_5</t>
  </si>
  <si>
    <t>zaw_prakt_6</t>
  </si>
  <si>
    <t>zaw_prakt_7</t>
  </si>
  <si>
    <t>zaw_prakt_8</t>
  </si>
  <si>
    <t>Zasadnicza Szkoła Zawodowa …………………………………………</t>
  </si>
  <si>
    <t>przydzielona liczba godzin w cyklu nauczania</t>
  </si>
  <si>
    <t>z przedmiotu</t>
  </si>
  <si>
    <t>razem bloki</t>
  </si>
  <si>
    <t>Zajęcia z wychowawcą</t>
  </si>
  <si>
    <t>inne przedmioty rozszerz.</t>
  </si>
</sst>
</file>

<file path=xl/styles.xml><?xml version="1.0" encoding="utf-8"?>
<styleSheet xmlns="http://schemas.openxmlformats.org/spreadsheetml/2006/main">
  <numFmts count="1">
    <numFmt numFmtId="164" formatCode="0_ ;[Red]\-0\ "/>
  </numFmts>
  <fonts count="20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10"/>
      <color indexed="40"/>
      <name val="Arial CE"/>
      <family val="2"/>
      <charset val="238"/>
    </font>
    <font>
      <i/>
      <sz val="10"/>
      <color indexed="12"/>
      <name val="Arial CE"/>
      <family val="2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b/>
      <sz val="10"/>
      <name val="Arial CE"/>
      <charset val="238"/>
    </font>
    <font>
      <i/>
      <sz val="10"/>
      <color indexed="30"/>
      <name val="Arial CE"/>
      <charset val="238"/>
    </font>
    <font>
      <i/>
      <sz val="10"/>
      <color indexed="3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indexed="3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0070C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2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 diagonalUp="1" diagonalDown="1"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 style="thin">
        <color auto="1"/>
      </diagonal>
    </border>
    <border diagonalUp="1"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 diagonalUp="1" diagonalDown="1"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 style="thin">
        <color auto="1"/>
      </diagonal>
    </border>
    <border diagonalUp="1" diagonalDown="1"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 style="thin">
        <color indexed="64"/>
      </diagonal>
    </border>
    <border diagonalUp="1" diagonalDown="1">
      <left style="medium">
        <color indexed="64"/>
      </left>
      <right style="thin">
        <color auto="1"/>
      </right>
      <top/>
      <bottom style="thin">
        <color auto="1"/>
      </bottom>
      <diagonal style="thin">
        <color indexed="64"/>
      </diagonal>
    </border>
    <border diagonalUp="1" diagonalDown="1"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 style="thin">
        <color indexed="64"/>
      </diagonal>
    </border>
    <border diagonalUp="1" diagonalDown="1"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 style="thin">
        <color indexed="64"/>
      </diagonal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 diagonalUp="1" diagonalDown="1"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61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8" fillId="0" borderId="1" xfId="0" applyFont="1" applyBorder="1" applyAlignment="1">
      <alignment vertical="center"/>
    </xf>
    <xf numFmtId="164" fontId="1" fillId="0" borderId="7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4" xfId="0" applyBorder="1" applyAlignment="1">
      <alignment wrapText="1"/>
    </xf>
    <xf numFmtId="0" fontId="0" fillId="0" borderId="9" xfId="0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0" xfId="0" applyFont="1" applyBorder="1" applyAlignment="1">
      <alignment horizontal="righ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20" xfId="0" applyNumberFormat="1" applyFont="1" applyFill="1" applyBorder="1" applyAlignment="1" applyProtection="1">
      <alignment horizontal="left" vertical="center" wrapText="1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1" fontId="10" fillId="0" borderId="24" xfId="0" applyNumberFormat="1" applyFont="1" applyBorder="1" applyAlignment="1">
      <alignment horizontal="center" vertical="center"/>
    </xf>
    <xf numFmtId="0" fontId="11" fillId="0" borderId="21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0" fontId="10" fillId="0" borderId="25" xfId="0" applyNumberFormat="1" applyFont="1" applyFill="1" applyBorder="1" applyAlignment="1" applyProtection="1">
      <alignment horizontal="left" vertical="center" wrapText="1"/>
    </xf>
    <xf numFmtId="0" fontId="11" fillId="0" borderId="19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0" fillId="0" borderId="31" xfId="0" applyFont="1" applyBorder="1" applyAlignment="1">
      <alignment horizontal="center" vertical="center"/>
    </xf>
    <xf numFmtId="1" fontId="13" fillId="0" borderId="32" xfId="0" applyNumberFormat="1" applyFont="1" applyBorder="1" applyAlignment="1">
      <alignment horizontal="center" vertical="center" wrapText="1" readingOrder="1"/>
    </xf>
    <xf numFmtId="0" fontId="10" fillId="0" borderId="26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0" fillId="0" borderId="8" xfId="0" applyNumberFormat="1" applyFont="1" applyFill="1" applyBorder="1" applyAlignment="1" applyProtection="1">
      <alignment horizontal="left" vertical="center" wrapText="1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vertical="center"/>
    </xf>
    <xf numFmtId="0" fontId="14" fillId="0" borderId="3" xfId="0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right" vertical="center"/>
    </xf>
    <xf numFmtId="0" fontId="11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1" fontId="15" fillId="0" borderId="39" xfId="0" applyNumberFormat="1" applyFont="1" applyBorder="1" applyAlignment="1">
      <alignment horizontal="center" vertical="center"/>
    </xf>
    <xf numFmtId="0" fontId="11" fillId="0" borderId="40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0" fillId="0" borderId="41" xfId="0" applyFont="1" applyBorder="1" applyAlignment="1">
      <alignment vertical="center"/>
    </xf>
    <xf numFmtId="0" fontId="10" fillId="0" borderId="42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15" fillId="0" borderId="17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43" xfId="0" applyFont="1" applyBorder="1" applyAlignment="1">
      <alignment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vertical="center"/>
    </xf>
    <xf numFmtId="0" fontId="10" fillId="0" borderId="44" xfId="0" applyFont="1" applyBorder="1" applyAlignment="1">
      <alignment vertical="center"/>
    </xf>
    <xf numFmtId="0" fontId="10" fillId="0" borderId="46" xfId="0" applyFont="1" applyBorder="1" applyAlignment="1">
      <alignment vertical="center"/>
    </xf>
    <xf numFmtId="0" fontId="10" fillId="0" borderId="19" xfId="0" applyFont="1" applyBorder="1" applyAlignment="1">
      <alignment horizontal="center" vertical="center"/>
    </xf>
    <xf numFmtId="0" fontId="10" fillId="0" borderId="47" xfId="0" applyFont="1" applyBorder="1" applyAlignment="1">
      <alignment vertical="center"/>
    </xf>
    <xf numFmtId="0" fontId="10" fillId="0" borderId="34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8" xfId="0" applyFont="1" applyBorder="1" applyAlignment="1">
      <alignment horizontal="right" vertical="center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51" xfId="0" applyFont="1" applyBorder="1" applyAlignment="1">
      <alignment vertical="center"/>
    </xf>
    <xf numFmtId="0" fontId="10" fillId="0" borderId="52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46" xfId="0" applyFont="1" applyBorder="1" applyAlignment="1">
      <alignment horizontal="right" vertical="center"/>
    </xf>
    <xf numFmtId="0" fontId="10" fillId="0" borderId="43" xfId="0" applyFont="1" applyBorder="1" applyAlignment="1">
      <alignment horizontal="center" vertical="center"/>
    </xf>
    <xf numFmtId="0" fontId="10" fillId="0" borderId="53" xfId="0" applyFont="1" applyBorder="1" applyAlignment="1">
      <alignment vertical="center"/>
    </xf>
    <xf numFmtId="0" fontId="10" fillId="0" borderId="54" xfId="0" applyFont="1" applyBorder="1" applyAlignment="1">
      <alignment horizontal="center" vertical="center"/>
    </xf>
    <xf numFmtId="0" fontId="10" fillId="0" borderId="55" xfId="0" applyFont="1" applyBorder="1" applyAlignment="1">
      <alignment vertical="center"/>
    </xf>
    <xf numFmtId="0" fontId="10" fillId="0" borderId="56" xfId="0" applyFont="1" applyBorder="1" applyAlignment="1">
      <alignment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vertical="center"/>
    </xf>
    <xf numFmtId="0" fontId="10" fillId="0" borderId="5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0" fillId="0" borderId="0" xfId="0" applyFont="1"/>
    <xf numFmtId="0" fontId="0" fillId="0" borderId="16" xfId="0" applyFont="1" applyBorder="1"/>
    <xf numFmtId="0" fontId="0" fillId="0" borderId="0" xfId="0" applyFont="1" applyFill="1" applyBorder="1"/>
    <xf numFmtId="0" fontId="0" fillId="0" borderId="8" xfId="0" applyFont="1" applyFill="1" applyBorder="1"/>
    <xf numFmtId="0" fontId="0" fillId="0" borderId="39" xfId="0" applyFont="1" applyBorder="1"/>
    <xf numFmtId="0" fontId="0" fillId="0" borderId="14" xfId="0" applyFont="1" applyFill="1" applyBorder="1"/>
    <xf numFmtId="0" fontId="0" fillId="0" borderId="63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0" fillId="0" borderId="64" xfId="0" applyFont="1" applyFill="1" applyBorder="1" applyAlignment="1">
      <alignment horizontal="center"/>
    </xf>
    <xf numFmtId="0" fontId="0" fillId="0" borderId="65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52" xfId="0" applyFont="1" applyFill="1" applyBorder="1"/>
    <xf numFmtId="0" fontId="0" fillId="0" borderId="21" xfId="0" applyFont="1" applyFill="1" applyBorder="1" applyAlignment="1">
      <alignment horizontal="right"/>
    </xf>
    <xf numFmtId="0" fontId="0" fillId="0" borderId="21" xfId="0" applyFont="1" applyFill="1" applyBorder="1"/>
    <xf numFmtId="0" fontId="0" fillId="0" borderId="29" xfId="0" applyFont="1" applyFill="1" applyBorder="1"/>
    <xf numFmtId="0" fontId="0" fillId="0" borderId="46" xfId="0" applyFont="1" applyFill="1" applyBorder="1"/>
    <xf numFmtId="0" fontId="0" fillId="0" borderId="19" xfId="0" applyFont="1" applyFill="1" applyBorder="1" applyAlignment="1">
      <alignment horizontal="right"/>
    </xf>
    <xf numFmtId="0" fontId="0" fillId="0" borderId="19" xfId="0" applyFont="1" applyFill="1" applyBorder="1"/>
    <xf numFmtId="0" fontId="0" fillId="3" borderId="68" xfId="0" applyFont="1" applyFill="1" applyBorder="1" applyProtection="1"/>
    <xf numFmtId="0" fontId="0" fillId="3" borderId="69" xfId="0" applyFont="1" applyFill="1" applyBorder="1" applyProtection="1"/>
    <xf numFmtId="0" fontId="0" fillId="3" borderId="68" xfId="0" applyFont="1" applyFill="1" applyBorder="1" applyProtection="1">
      <protection locked="0"/>
    </xf>
    <xf numFmtId="0" fontId="0" fillId="0" borderId="32" xfId="0" applyFont="1" applyFill="1" applyBorder="1"/>
    <xf numFmtId="0" fontId="0" fillId="3" borderId="68" xfId="0" applyFont="1" applyFill="1" applyBorder="1"/>
    <xf numFmtId="0" fontId="0" fillId="3" borderId="69" xfId="0" applyFont="1" applyFill="1" applyBorder="1"/>
    <xf numFmtId="0" fontId="0" fillId="0" borderId="70" xfId="0" applyFont="1" applyFill="1" applyBorder="1"/>
    <xf numFmtId="0" fontId="0" fillId="0" borderId="34" xfId="0" applyFont="1" applyFill="1" applyBorder="1" applyAlignment="1">
      <alignment horizontal="right"/>
    </xf>
    <xf numFmtId="0" fontId="0" fillId="0" borderId="34" xfId="0" applyFont="1" applyFill="1" applyBorder="1"/>
    <xf numFmtId="0" fontId="0" fillId="0" borderId="54" xfId="0" applyFont="1" applyFill="1" applyBorder="1"/>
    <xf numFmtId="0" fontId="0" fillId="3" borderId="71" xfId="0" applyFont="1" applyFill="1" applyBorder="1" applyProtection="1">
      <protection locked="0"/>
    </xf>
    <xf numFmtId="0" fontId="0" fillId="3" borderId="71" xfId="0" applyFont="1" applyFill="1" applyBorder="1"/>
    <xf numFmtId="0" fontId="0" fillId="3" borderId="72" xfId="0" applyFont="1" applyFill="1" applyBorder="1" applyAlignment="1">
      <alignment horizontal="right"/>
    </xf>
    <xf numFmtId="0" fontId="0" fillId="0" borderId="45" xfId="0" applyFont="1" applyFill="1" applyBorder="1"/>
    <xf numFmtId="0" fontId="0" fillId="3" borderId="73" xfId="0" applyFont="1" applyFill="1" applyBorder="1" applyAlignment="1">
      <alignment horizontal="right"/>
    </xf>
    <xf numFmtId="0" fontId="0" fillId="0" borderId="39" xfId="0" applyFont="1" applyFill="1" applyBorder="1"/>
    <xf numFmtId="0" fontId="0" fillId="0" borderId="0" xfId="0" applyFont="1" applyFill="1"/>
    <xf numFmtId="0" fontId="0" fillId="3" borderId="74" xfId="0" applyFont="1" applyFill="1" applyBorder="1" applyAlignment="1">
      <alignment horizontal="right"/>
    </xf>
    <xf numFmtId="0" fontId="0" fillId="0" borderId="27" xfId="0" applyFont="1" applyFill="1" applyBorder="1"/>
    <xf numFmtId="0" fontId="0" fillId="3" borderId="75" xfId="0" applyFont="1" applyFill="1" applyBorder="1" applyAlignment="1">
      <alignment horizontal="right"/>
    </xf>
    <xf numFmtId="0" fontId="0" fillId="0" borderId="76" xfId="0" applyFont="1" applyFill="1" applyBorder="1"/>
    <xf numFmtId="0" fontId="0" fillId="0" borderId="67" xfId="0" applyFont="1" applyFill="1" applyBorder="1"/>
    <xf numFmtId="0" fontId="0" fillId="0" borderId="46" xfId="0" applyFont="1" applyFill="1" applyBorder="1" applyAlignment="1">
      <alignment horizontal="justify"/>
    </xf>
    <xf numFmtId="0" fontId="0" fillId="0" borderId="76" xfId="0" applyFont="1" applyFill="1" applyBorder="1" applyAlignment="1">
      <alignment horizontal="justify"/>
    </xf>
    <xf numFmtId="0" fontId="0" fillId="0" borderId="80" xfId="0" applyFont="1" applyFill="1" applyBorder="1"/>
    <xf numFmtId="0" fontId="0" fillId="0" borderId="8" xfId="0" applyFont="1" applyFill="1" applyBorder="1" applyAlignment="1">
      <alignment horizontal="right"/>
    </xf>
    <xf numFmtId="0" fontId="17" fillId="0" borderId="0" xfId="0" applyFont="1" applyFill="1" applyBorder="1"/>
    <xf numFmtId="0" fontId="0" fillId="0" borderId="0" xfId="0" applyFont="1" applyBorder="1"/>
    <xf numFmtId="0" fontId="18" fillId="0" borderId="82" xfId="0" applyFont="1" applyFill="1" applyBorder="1" applyAlignment="1"/>
    <xf numFmtId="0" fontId="19" fillId="0" borderId="13" xfId="0" applyFont="1" applyFill="1" applyBorder="1" applyAlignment="1"/>
    <xf numFmtId="0" fontId="0" fillId="0" borderId="0" xfId="0" applyFont="1" applyProtection="1">
      <protection locked="0"/>
    </xf>
    <xf numFmtId="0" fontId="0" fillId="0" borderId="16" xfId="0" applyFont="1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0" fillId="0" borderId="8" xfId="0" applyFont="1" applyFill="1" applyBorder="1" applyProtection="1">
      <protection locked="0"/>
    </xf>
    <xf numFmtId="0" fontId="0" fillId="0" borderId="8" xfId="0" applyFont="1" applyFill="1" applyBorder="1" applyProtection="1"/>
    <xf numFmtId="0" fontId="0" fillId="0" borderId="14" xfId="0" applyFont="1" applyFill="1" applyBorder="1" applyProtection="1">
      <protection locked="0"/>
    </xf>
    <xf numFmtId="0" fontId="0" fillId="0" borderId="63" xfId="0" applyFont="1" applyFill="1" applyBorder="1" applyAlignment="1" applyProtection="1">
      <alignment horizontal="center"/>
    </xf>
    <xf numFmtId="0" fontId="0" fillId="0" borderId="14" xfId="0" applyFont="1" applyFill="1" applyBorder="1" applyAlignment="1" applyProtection="1">
      <alignment horizontal="center"/>
    </xf>
    <xf numFmtId="0" fontId="0" fillId="0" borderId="64" xfId="0" applyFont="1" applyFill="1" applyBorder="1" applyAlignment="1" applyProtection="1">
      <alignment horizontal="center"/>
    </xf>
    <xf numFmtId="0" fontId="0" fillId="0" borderId="65" xfId="0" applyFont="1" applyFill="1" applyBorder="1" applyAlignment="1" applyProtection="1">
      <alignment horizontal="center"/>
    </xf>
    <xf numFmtId="0" fontId="0" fillId="0" borderId="13" xfId="0" applyFont="1" applyFill="1" applyBorder="1" applyAlignment="1" applyProtection="1">
      <alignment horizontal="center"/>
    </xf>
    <xf numFmtId="0" fontId="0" fillId="0" borderId="8" xfId="0" applyFont="1" applyFill="1" applyBorder="1" applyAlignment="1" applyProtection="1">
      <alignment horizontal="center"/>
    </xf>
    <xf numFmtId="0" fontId="0" fillId="0" borderId="52" xfId="0" applyFont="1" applyFill="1" applyBorder="1" applyProtection="1"/>
    <xf numFmtId="0" fontId="0" fillId="0" borderId="21" xfId="0" applyFont="1" applyFill="1" applyBorder="1" applyProtection="1"/>
    <xf numFmtId="0" fontId="0" fillId="0" borderId="29" xfId="0" applyFont="1" applyFill="1" applyBorder="1" applyProtection="1"/>
    <xf numFmtId="0" fontId="0" fillId="0" borderId="46" xfId="0" applyFont="1" applyFill="1" applyBorder="1" applyProtection="1"/>
    <xf numFmtId="0" fontId="0" fillId="0" borderId="32" xfId="0" applyFont="1" applyFill="1" applyBorder="1" applyProtection="1"/>
    <xf numFmtId="0" fontId="0" fillId="0" borderId="19" xfId="0" applyFont="1" applyFill="1" applyBorder="1" applyProtection="1"/>
    <xf numFmtId="0" fontId="0" fillId="0" borderId="70" xfId="0" applyFill="1" applyBorder="1" applyProtection="1"/>
    <xf numFmtId="0" fontId="0" fillId="3" borderId="71" xfId="0" applyFont="1" applyFill="1" applyBorder="1" applyProtection="1"/>
    <xf numFmtId="0" fontId="0" fillId="0" borderId="34" xfId="0" applyFont="1" applyFill="1" applyBorder="1" applyProtection="1"/>
    <xf numFmtId="0" fontId="0" fillId="0" borderId="29" xfId="0" applyFont="1" applyFill="1" applyBorder="1" applyProtection="1">
      <protection locked="0"/>
    </xf>
    <xf numFmtId="0" fontId="0" fillId="3" borderId="73" xfId="0" applyFont="1" applyFill="1" applyBorder="1" applyAlignment="1" applyProtection="1">
      <alignment horizontal="right"/>
    </xf>
    <xf numFmtId="0" fontId="0" fillId="0" borderId="39" xfId="0" applyFont="1" applyFill="1" applyBorder="1" applyProtection="1"/>
    <xf numFmtId="0" fontId="0" fillId="0" borderId="0" xfId="0" applyFont="1" applyFill="1" applyBorder="1" applyProtection="1"/>
    <xf numFmtId="0" fontId="0" fillId="3" borderId="72" xfId="0" applyFont="1" applyFill="1" applyBorder="1" applyAlignment="1" applyProtection="1">
      <alignment horizontal="right"/>
    </xf>
    <xf numFmtId="0" fontId="0" fillId="0" borderId="45" xfId="0" applyFont="1" applyFill="1" applyBorder="1" applyProtection="1"/>
    <xf numFmtId="0" fontId="0" fillId="0" borderId="32" xfId="0" applyFont="1" applyFill="1" applyBorder="1" applyProtection="1">
      <protection locked="0"/>
    </xf>
    <xf numFmtId="0" fontId="0" fillId="3" borderId="74" xfId="0" applyFont="1" applyFill="1" applyBorder="1" applyAlignment="1" applyProtection="1">
      <alignment horizontal="right"/>
    </xf>
    <xf numFmtId="0" fontId="0" fillId="0" borderId="70" xfId="0" applyFont="1" applyFill="1" applyBorder="1" applyProtection="1">
      <protection locked="0"/>
    </xf>
    <xf numFmtId="0" fontId="0" fillId="3" borderId="75" xfId="0" applyFont="1" applyFill="1" applyBorder="1" applyAlignment="1" applyProtection="1">
      <alignment horizontal="right"/>
    </xf>
    <xf numFmtId="0" fontId="0" fillId="0" borderId="70" xfId="0" applyFont="1" applyFill="1" applyBorder="1" applyProtection="1"/>
    <xf numFmtId="0" fontId="0" fillId="0" borderId="76" xfId="0" applyFont="1" applyFill="1" applyBorder="1" applyProtection="1"/>
    <xf numFmtId="0" fontId="0" fillId="0" borderId="84" xfId="0" applyFont="1" applyFill="1" applyBorder="1" applyProtection="1"/>
    <xf numFmtId="0" fontId="0" fillId="0" borderId="67" xfId="0" applyFont="1" applyFill="1" applyBorder="1" applyProtection="1"/>
    <xf numFmtId="0" fontId="0" fillId="0" borderId="88" xfId="0" applyFont="1" applyFill="1" applyBorder="1" applyProtection="1"/>
    <xf numFmtId="0" fontId="0" fillId="0" borderId="89" xfId="0" applyFont="1" applyFill="1" applyBorder="1" applyProtection="1"/>
    <xf numFmtId="0" fontId="0" fillId="3" borderId="90" xfId="0" applyFont="1" applyFill="1" applyBorder="1" applyProtection="1"/>
    <xf numFmtId="0" fontId="0" fillId="0" borderId="54" xfId="0" applyFont="1" applyFill="1" applyBorder="1" applyAlignment="1" applyProtection="1">
      <alignment horizontal="left"/>
      <protection locked="0"/>
    </xf>
    <xf numFmtId="0" fontId="0" fillId="0" borderId="80" xfId="0" applyFont="1" applyFill="1" applyBorder="1" applyProtection="1"/>
    <xf numFmtId="0" fontId="0" fillId="0" borderId="8" xfId="0" applyFont="1" applyFill="1" applyBorder="1" applyAlignment="1" applyProtection="1">
      <alignment horizontal="right"/>
      <protection locked="0"/>
    </xf>
    <xf numFmtId="0" fontId="17" fillId="0" borderId="0" xfId="0" applyFont="1" applyFill="1" applyBorder="1" applyProtection="1"/>
    <xf numFmtId="0" fontId="0" fillId="0" borderId="0" xfId="0" applyFont="1" applyBorder="1" applyProtection="1">
      <protection locked="0"/>
    </xf>
    <xf numFmtId="0" fontId="18" fillId="0" borderId="82" xfId="0" applyFont="1" applyFill="1" applyBorder="1" applyAlignment="1" applyProtection="1">
      <protection locked="0"/>
    </xf>
    <xf numFmtId="0" fontId="19" fillId="0" borderId="13" xfId="0" applyFont="1" applyFill="1" applyBorder="1" applyAlignment="1" applyProtection="1">
      <protection locked="0"/>
    </xf>
    <xf numFmtId="0" fontId="0" fillId="0" borderId="0" xfId="0" applyFont="1" applyProtection="1"/>
    <xf numFmtId="0" fontId="0" fillId="0" borderId="17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63" xfId="0" applyFont="1" applyFill="1" applyBorder="1" applyAlignment="1">
      <alignment horizontal="center" vertical="center"/>
    </xf>
    <xf numFmtId="0" fontId="0" fillId="0" borderId="91" xfId="0" applyFont="1" applyFill="1" applyBorder="1" applyAlignment="1">
      <alignment horizontal="center" vertical="center"/>
    </xf>
    <xf numFmtId="0" fontId="0" fillId="0" borderId="62" xfId="0" applyFont="1" applyFill="1" applyBorder="1" applyAlignment="1">
      <alignment horizontal="center" vertical="center"/>
    </xf>
    <xf numFmtId="0" fontId="0" fillId="0" borderId="92" xfId="0" applyFont="1" applyBorder="1" applyProtection="1">
      <protection locked="0"/>
    </xf>
    <xf numFmtId="0" fontId="0" fillId="0" borderId="13" xfId="0" applyFont="1" applyFill="1" applyBorder="1" applyAlignment="1" applyProtection="1">
      <alignment horizontal="center" wrapText="1"/>
      <protection locked="0"/>
    </xf>
    <xf numFmtId="0" fontId="0" fillId="0" borderId="14" xfId="0" applyFont="1" applyFill="1" applyBorder="1" applyAlignment="1" applyProtection="1">
      <alignment horizontal="center" wrapText="1"/>
      <protection locked="0"/>
    </xf>
    <xf numFmtId="0" fontId="0" fillId="0" borderId="52" xfId="0" applyFont="1" applyFill="1" applyBorder="1" applyProtection="1">
      <protection locked="0"/>
    </xf>
    <xf numFmtId="0" fontId="0" fillId="0" borderId="39" xfId="0" applyFont="1" applyBorder="1" applyProtection="1">
      <protection locked="0"/>
    </xf>
    <xf numFmtId="0" fontId="0" fillId="0" borderId="46" xfId="0" applyFont="1" applyFill="1" applyBorder="1" applyProtection="1">
      <protection locked="0"/>
    </xf>
    <xf numFmtId="0" fontId="0" fillId="0" borderId="27" xfId="0" applyFont="1" applyFill="1" applyBorder="1" applyAlignment="1" applyProtection="1">
      <alignment horizontal="right" vertical="center"/>
    </xf>
    <xf numFmtId="0" fontId="0" fillId="0" borderId="70" xfId="0" applyFill="1" applyBorder="1" applyProtection="1">
      <protection locked="0"/>
    </xf>
    <xf numFmtId="0" fontId="0" fillId="0" borderId="54" xfId="0" applyFont="1" applyFill="1" applyBorder="1" applyAlignment="1">
      <alignment horizontal="right"/>
    </xf>
    <xf numFmtId="0" fontId="0" fillId="0" borderId="53" xfId="0" applyFont="1" applyFill="1" applyBorder="1"/>
    <xf numFmtId="0" fontId="0" fillId="0" borderId="54" xfId="0" applyFont="1" applyFill="1" applyBorder="1" applyProtection="1"/>
    <xf numFmtId="0" fontId="16" fillId="0" borderId="17" xfId="0" applyFont="1" applyFill="1" applyBorder="1" applyAlignment="1" applyProtection="1">
      <alignment horizontal="center"/>
    </xf>
    <xf numFmtId="0" fontId="16" fillId="0" borderId="11" xfId="0" applyFont="1" applyFill="1" applyBorder="1" applyAlignment="1" applyProtection="1">
      <alignment horizontal="center"/>
    </xf>
    <xf numFmtId="0" fontId="17" fillId="0" borderId="0" xfId="0" applyFont="1" applyFill="1" applyBorder="1" applyProtection="1">
      <protection locked="0"/>
    </xf>
    <xf numFmtId="0" fontId="18" fillId="0" borderId="81" xfId="0" applyFont="1" applyFill="1" applyBorder="1" applyAlignment="1" applyProtection="1">
      <alignment horizontal="center"/>
    </xf>
    <xf numFmtId="0" fontId="18" fillId="0" borderId="60" xfId="0" applyFont="1" applyFill="1" applyBorder="1" applyAlignment="1" applyProtection="1">
      <alignment horizontal="center"/>
    </xf>
    <xf numFmtId="0" fontId="18" fillId="0" borderId="82" xfId="0" applyFont="1" applyFill="1" applyBorder="1" applyAlignment="1" applyProtection="1"/>
    <xf numFmtId="0" fontId="18" fillId="0" borderId="13" xfId="0" applyFont="1" applyFill="1" applyBorder="1" applyAlignment="1" applyProtection="1"/>
    <xf numFmtId="0" fontId="19" fillId="0" borderId="13" xfId="0" applyFont="1" applyFill="1" applyBorder="1" applyAlignment="1" applyProtection="1"/>
    <xf numFmtId="0" fontId="0" fillId="0" borderId="70" xfId="0" applyFill="1" applyBorder="1"/>
    <xf numFmtId="0" fontId="0" fillId="0" borderId="0" xfId="0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4" fontId="11" fillId="0" borderId="6" xfId="0" applyNumberFormat="1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" fontId="13" fillId="0" borderId="27" xfId="0" applyNumberFormat="1" applyFont="1" applyBorder="1" applyAlignment="1">
      <alignment horizontal="center" vertical="center" wrapText="1" readingOrder="1"/>
    </xf>
    <xf numFmtId="1" fontId="13" fillId="0" borderId="29" xfId="0" applyNumberFormat="1" applyFont="1" applyBorder="1" applyAlignment="1">
      <alignment horizontal="center" vertical="center" wrapText="1" readingOrder="1"/>
    </xf>
    <xf numFmtId="0" fontId="1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60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wrapText="1"/>
    </xf>
    <xf numFmtId="0" fontId="0" fillId="0" borderId="12" xfId="0" applyFont="1" applyFill="1" applyBorder="1" applyAlignment="1">
      <alignment horizontal="center" wrapText="1"/>
    </xf>
    <xf numFmtId="0" fontId="0" fillId="0" borderId="61" xfId="0" applyFont="1" applyFill="1" applyBorder="1" applyAlignment="1">
      <alignment horizontal="center" wrapText="1"/>
    </xf>
    <xf numFmtId="0" fontId="0" fillId="0" borderId="62" xfId="0" applyFont="1" applyFill="1" applyBorder="1" applyAlignment="1">
      <alignment horizontal="center" wrapText="1"/>
    </xf>
    <xf numFmtId="0" fontId="0" fillId="0" borderId="66" xfId="0" applyFont="1" applyFill="1" applyBorder="1" applyAlignment="1">
      <alignment horizontal="center" vertical="center" textRotation="90"/>
    </xf>
    <xf numFmtId="0" fontId="0" fillId="0" borderId="67" xfId="0" applyFont="1" applyFill="1" applyBorder="1" applyAlignment="1">
      <alignment horizontal="center" vertical="center" textRotation="90"/>
    </xf>
    <xf numFmtId="0" fontId="0" fillId="0" borderId="65" xfId="0" applyFont="1" applyFill="1" applyBorder="1" applyAlignment="1">
      <alignment horizontal="center" vertical="center" textRotation="90"/>
    </xf>
    <xf numFmtId="0" fontId="0" fillId="0" borderId="34" xfId="0" applyFont="1" applyFill="1" applyBorder="1" applyAlignment="1">
      <alignment horizontal="right" vertical="center"/>
    </xf>
    <xf numFmtId="0" fontId="0" fillId="0" borderId="21" xfId="0" applyFont="1" applyFill="1" applyBorder="1" applyAlignment="1">
      <alignment horizontal="right" vertical="center"/>
    </xf>
    <xf numFmtId="0" fontId="0" fillId="0" borderId="47" xfId="0" applyFont="1" applyFill="1" applyBorder="1" applyAlignment="1">
      <alignment horizontal="right" vertical="center"/>
    </xf>
    <xf numFmtId="0" fontId="0" fillId="0" borderId="52" xfId="0" applyFont="1" applyFill="1" applyBorder="1" applyAlignment="1">
      <alignment horizontal="right" vertical="center"/>
    </xf>
    <xf numFmtId="0" fontId="0" fillId="0" borderId="32" xfId="0" applyFont="1" applyFill="1" applyBorder="1" applyAlignment="1">
      <alignment horizontal="right" vertical="center"/>
    </xf>
    <xf numFmtId="0" fontId="0" fillId="0" borderId="66" xfId="0" applyFont="1" applyFill="1" applyBorder="1" applyAlignment="1">
      <alignment horizontal="center" vertical="center" textRotation="90" wrapText="1"/>
    </xf>
    <xf numFmtId="0" fontId="0" fillId="0" borderId="67" xfId="0" applyFont="1" applyFill="1" applyBorder="1" applyAlignment="1">
      <alignment horizontal="center" vertical="center" textRotation="90" wrapText="1"/>
    </xf>
    <xf numFmtId="0" fontId="0" fillId="0" borderId="65" xfId="0" applyFont="1" applyFill="1" applyBorder="1" applyAlignment="1">
      <alignment horizontal="center" vertical="center" textRotation="90" wrapText="1"/>
    </xf>
    <xf numFmtId="0" fontId="0" fillId="0" borderId="77" xfId="0" applyFont="1" applyFill="1" applyBorder="1" applyAlignment="1">
      <alignment horizontal="center" vertical="center" textRotation="90" wrapText="1"/>
    </xf>
    <xf numFmtId="0" fontId="0" fillId="0" borderId="79" xfId="0" applyFont="1" applyFill="1" applyBorder="1" applyAlignment="1">
      <alignment horizontal="center" vertical="center" textRotation="90" wrapText="1"/>
    </xf>
    <xf numFmtId="0" fontId="0" fillId="0" borderId="64" xfId="0" applyFont="1" applyFill="1" applyBorder="1" applyAlignment="1">
      <alignment horizontal="center" vertical="center" textRotation="90" wrapText="1"/>
    </xf>
    <xf numFmtId="0" fontId="0" fillId="0" borderId="28" xfId="0" applyFont="1" applyFill="1" applyBorder="1" applyAlignment="1">
      <alignment horizontal="center"/>
    </xf>
    <xf numFmtId="0" fontId="0" fillId="0" borderId="78" xfId="0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31" xfId="0" applyFont="1" applyFill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/>
    </xf>
    <xf numFmtId="0" fontId="0" fillId="0" borderId="33" xfId="0" applyFont="1" applyFill="1" applyBorder="1" applyAlignment="1">
      <alignment horizontal="center"/>
    </xf>
    <xf numFmtId="0" fontId="0" fillId="0" borderId="53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wrapText="1"/>
    </xf>
    <xf numFmtId="0" fontId="16" fillId="0" borderId="17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/>
    </xf>
    <xf numFmtId="0" fontId="18" fillId="0" borderId="81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/>
    </xf>
    <xf numFmtId="0" fontId="0" fillId="0" borderId="15" xfId="0" applyFont="1" applyFill="1" applyBorder="1" applyAlignment="1" applyProtection="1">
      <alignment horizontal="center" wrapText="1"/>
    </xf>
    <xf numFmtId="0" fontId="0" fillId="0" borderId="12" xfId="0" applyFont="1" applyFill="1" applyBorder="1" applyAlignment="1" applyProtection="1">
      <alignment horizontal="center" wrapText="1"/>
    </xf>
    <xf numFmtId="0" fontId="0" fillId="0" borderId="61" xfId="0" applyFont="1" applyFill="1" applyBorder="1" applyAlignment="1" applyProtection="1">
      <alignment horizontal="center" wrapText="1"/>
    </xf>
    <xf numFmtId="0" fontId="0" fillId="0" borderId="62" xfId="0" applyFont="1" applyFill="1" applyBorder="1" applyAlignment="1" applyProtection="1">
      <alignment horizontal="center" wrapText="1"/>
    </xf>
    <xf numFmtId="0" fontId="0" fillId="0" borderId="66" xfId="0" applyFont="1" applyFill="1" applyBorder="1" applyAlignment="1" applyProtection="1">
      <alignment horizontal="center" vertical="center" textRotation="90"/>
      <protection locked="0"/>
    </xf>
    <xf numFmtId="0" fontId="0" fillId="0" borderId="67" xfId="0" applyFont="1" applyFill="1" applyBorder="1" applyAlignment="1" applyProtection="1">
      <alignment horizontal="center" vertical="center" textRotation="90"/>
      <protection locked="0"/>
    </xf>
    <xf numFmtId="0" fontId="0" fillId="0" borderId="65" xfId="0" applyFont="1" applyFill="1" applyBorder="1" applyAlignment="1" applyProtection="1">
      <alignment horizontal="center" vertical="center" textRotation="90"/>
      <protection locked="0"/>
    </xf>
    <xf numFmtId="0" fontId="0" fillId="0" borderId="83" xfId="0" applyFont="1" applyFill="1" applyBorder="1" applyAlignment="1" applyProtection="1">
      <alignment vertical="center"/>
    </xf>
    <xf numFmtId="0" fontId="0" fillId="0" borderId="84" xfId="0" applyFont="1" applyFill="1" applyBorder="1" applyAlignment="1" applyProtection="1">
      <alignment vertical="center"/>
    </xf>
    <xf numFmtId="0" fontId="0" fillId="0" borderId="47" xfId="0" applyFont="1" applyFill="1" applyBorder="1" applyAlignment="1" applyProtection="1">
      <alignment vertical="center"/>
    </xf>
    <xf numFmtId="0" fontId="0" fillId="0" borderId="52" xfId="0" applyFont="1" applyFill="1" applyBorder="1" applyAlignment="1" applyProtection="1">
      <alignment vertical="center"/>
    </xf>
    <xf numFmtId="0" fontId="0" fillId="0" borderId="32" xfId="0" applyFont="1" applyFill="1" applyBorder="1" applyAlignment="1" applyProtection="1">
      <alignment horizontal="right" vertical="center"/>
    </xf>
    <xf numFmtId="0" fontId="0" fillId="0" borderId="34" xfId="0" applyFont="1" applyFill="1" applyBorder="1" applyAlignment="1" applyProtection="1">
      <alignment horizontal="right" vertical="center"/>
    </xf>
    <xf numFmtId="0" fontId="0" fillId="0" borderId="21" xfId="0" applyFont="1" applyFill="1" applyBorder="1" applyAlignment="1" applyProtection="1">
      <alignment horizontal="right" vertical="center"/>
    </xf>
    <xf numFmtId="0" fontId="0" fillId="0" borderId="47" xfId="0" applyFont="1" applyFill="1" applyBorder="1" applyAlignment="1" applyProtection="1">
      <alignment horizontal="right" vertical="center"/>
    </xf>
    <xf numFmtId="0" fontId="0" fillId="0" borderId="52" xfId="0" applyFont="1" applyFill="1" applyBorder="1" applyAlignment="1" applyProtection="1">
      <alignment horizontal="right" vertical="center"/>
    </xf>
    <xf numFmtId="0" fontId="0" fillId="0" borderId="0" xfId="0" applyFont="1" applyFill="1" applyBorder="1" applyAlignment="1" applyProtection="1">
      <alignment horizontal="center"/>
    </xf>
    <xf numFmtId="0" fontId="0" fillId="0" borderId="8" xfId="0" applyFont="1" applyFill="1" applyBorder="1" applyAlignment="1" applyProtection="1">
      <alignment horizontal="center"/>
    </xf>
    <xf numFmtId="0" fontId="0" fillId="0" borderId="60" xfId="0" applyFont="1" applyFill="1" applyBorder="1" applyAlignment="1" applyProtection="1">
      <alignment horizontal="center" vertical="center" wrapText="1"/>
    </xf>
    <xf numFmtId="0" fontId="0" fillId="0" borderId="13" xfId="0" applyFont="1" applyFill="1" applyBorder="1" applyAlignment="1" applyProtection="1">
      <alignment horizontal="center" vertical="center" wrapText="1"/>
    </xf>
    <xf numFmtId="0" fontId="0" fillId="0" borderId="17" xfId="0" applyFont="1" applyFill="1" applyBorder="1" applyAlignment="1" applyProtection="1">
      <alignment horizontal="center" vertical="center"/>
    </xf>
    <xf numFmtId="0" fontId="0" fillId="0" borderId="12" xfId="0" applyFont="1" applyFill="1" applyBorder="1" applyAlignment="1" applyProtection="1">
      <alignment horizontal="center" vertical="center"/>
    </xf>
    <xf numFmtId="0" fontId="0" fillId="0" borderId="15" xfId="0" applyFont="1" applyFill="1" applyBorder="1" applyAlignment="1" applyProtection="1">
      <alignment horizontal="center" vertical="center"/>
    </xf>
    <xf numFmtId="0" fontId="0" fillId="0" borderId="67" xfId="0" applyFont="1" applyFill="1" applyBorder="1" applyAlignment="1" applyProtection="1">
      <alignment horizontal="center" vertical="center" textRotation="90" wrapText="1"/>
      <protection locked="0"/>
    </xf>
    <xf numFmtId="0" fontId="0" fillId="0" borderId="65" xfId="0" applyFont="1" applyFill="1" applyBorder="1" applyAlignment="1" applyProtection="1">
      <alignment horizontal="center" vertical="center" textRotation="90" wrapText="1"/>
      <protection locked="0"/>
    </xf>
    <xf numFmtId="0" fontId="0" fillId="0" borderId="60" xfId="0" applyFont="1" applyFill="1" applyBorder="1" applyAlignment="1" applyProtection="1">
      <alignment horizontal="center" vertical="center" textRotation="90" wrapText="1"/>
      <protection locked="0"/>
    </xf>
    <xf numFmtId="0" fontId="0" fillId="0" borderId="39" xfId="0" applyFont="1" applyFill="1" applyBorder="1" applyAlignment="1" applyProtection="1">
      <alignment horizontal="center" vertical="center" textRotation="90" wrapText="1"/>
      <protection locked="0"/>
    </xf>
    <xf numFmtId="0" fontId="0" fillId="0" borderId="13" xfId="0" applyFont="1" applyFill="1" applyBorder="1" applyAlignment="1" applyProtection="1">
      <alignment horizontal="center" vertical="center" textRotation="90" wrapText="1"/>
      <protection locked="0"/>
    </xf>
    <xf numFmtId="0" fontId="0" fillId="0" borderId="85" xfId="0" applyFont="1" applyFill="1" applyBorder="1" applyAlignment="1" applyProtection="1">
      <alignment horizontal="right" vertical="center"/>
    </xf>
    <xf numFmtId="0" fontId="0" fillId="0" borderId="86" xfId="0" applyFont="1" applyFill="1" applyBorder="1" applyAlignment="1" applyProtection="1">
      <alignment horizontal="right" vertical="center"/>
    </xf>
    <xf numFmtId="0" fontId="0" fillId="0" borderId="88" xfId="0" applyFont="1" applyFill="1" applyBorder="1" applyAlignment="1" applyProtection="1">
      <alignment horizontal="right" vertical="center"/>
    </xf>
    <xf numFmtId="0" fontId="0" fillId="0" borderId="87" xfId="0" applyFont="1" applyFill="1" applyBorder="1" applyAlignment="1">
      <alignment horizontal="center"/>
    </xf>
    <xf numFmtId="0" fontId="18" fillId="0" borderId="81" xfId="0" applyFont="1" applyFill="1" applyBorder="1" applyAlignment="1" applyProtection="1">
      <alignment horizontal="center"/>
      <protection locked="0"/>
    </xf>
    <xf numFmtId="0" fontId="18" fillId="0" borderId="7" xfId="0" applyFont="1" applyFill="1" applyBorder="1" applyAlignment="1" applyProtection="1">
      <alignment horizontal="center"/>
      <protection locked="0"/>
    </xf>
    <xf numFmtId="0" fontId="18" fillId="0" borderId="0" xfId="0" applyFont="1" applyFill="1" applyBorder="1" applyAlignment="1" applyProtection="1">
      <alignment horizontal="center" wrapText="1"/>
    </xf>
    <xf numFmtId="0" fontId="16" fillId="0" borderId="17" xfId="0" applyFont="1" applyFill="1" applyBorder="1" applyAlignment="1" applyProtection="1">
      <alignment horizontal="center"/>
      <protection locked="0"/>
    </xf>
    <xf numFmtId="0" fontId="16" fillId="0" borderId="12" xfId="0" applyFont="1" applyFill="1" applyBorder="1" applyAlignment="1" applyProtection="1">
      <alignment horizontal="center"/>
      <protection locked="0"/>
    </xf>
    <xf numFmtId="0" fontId="0" fillId="0" borderId="66" xfId="0" applyFont="1" applyFill="1" applyBorder="1" applyAlignment="1" applyProtection="1">
      <alignment horizontal="center" vertical="center"/>
    </xf>
    <xf numFmtId="0" fontId="0" fillId="0" borderId="67" xfId="0" applyFont="1" applyFill="1" applyBorder="1" applyAlignment="1" applyProtection="1">
      <alignment horizontal="center" vertical="center"/>
    </xf>
    <xf numFmtId="0" fontId="0" fillId="0" borderId="65" xfId="0" applyFont="1" applyFill="1" applyBorder="1" applyAlignment="1" applyProtection="1">
      <alignment horizontal="center" vertical="center"/>
    </xf>
    <xf numFmtId="0" fontId="0" fillId="0" borderId="60" xfId="0" applyFont="1" applyFill="1" applyBorder="1" applyAlignment="1" applyProtection="1">
      <alignment horizontal="center" vertical="center"/>
    </xf>
    <xf numFmtId="0" fontId="0" fillId="0" borderId="39" xfId="0" applyFont="1" applyFill="1" applyBorder="1" applyAlignment="1" applyProtection="1">
      <alignment horizontal="center" vertical="center"/>
    </xf>
    <xf numFmtId="0" fontId="0" fillId="0" borderId="13" xfId="0" applyFont="1" applyFill="1" applyBorder="1" applyAlignment="1" applyProtection="1">
      <alignment horizontal="center" vertical="center"/>
    </xf>
    <xf numFmtId="0" fontId="0" fillId="0" borderId="60" xfId="0" applyFont="1" applyFill="1" applyBorder="1" applyAlignment="1" applyProtection="1">
      <alignment horizontal="center" vertical="center" wrapText="1"/>
      <protection locked="0"/>
    </xf>
    <xf numFmtId="0" fontId="0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81" xfId="0" applyFont="1" applyFill="1" applyBorder="1" applyAlignment="1" applyProtection="1">
      <alignment horizontal="center" wrapText="1"/>
      <protection locked="0"/>
    </xf>
    <xf numFmtId="0" fontId="0" fillId="0" borderId="7" xfId="0" applyFont="1" applyFill="1" applyBorder="1" applyAlignment="1" applyProtection="1">
      <alignment horizontal="center" wrapText="1"/>
      <protection locked="0"/>
    </xf>
    <xf numFmtId="0" fontId="0" fillId="0" borderId="60" xfId="0" applyFont="1" applyFill="1" applyBorder="1" applyAlignment="1" applyProtection="1">
      <alignment horizontal="center" wrapText="1"/>
    </xf>
    <xf numFmtId="0" fontId="0" fillId="0" borderId="13" xfId="0" applyFont="1" applyFill="1" applyBorder="1" applyAlignment="1" applyProtection="1">
      <alignment horizontal="center" wrapText="1"/>
    </xf>
    <xf numFmtId="0" fontId="0" fillId="0" borderId="66" xfId="0" applyFill="1" applyBorder="1" applyAlignment="1" applyProtection="1">
      <alignment horizontal="center" vertical="center" textRotation="90" wrapText="1"/>
      <protection locked="0"/>
    </xf>
  </cellXfs>
  <cellStyles count="1">
    <cellStyle name="Normalny" xfId="0" builtinId="0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17</xdr:row>
      <xdr:rowOff>0</xdr:rowOff>
    </xdr:from>
    <xdr:to>
      <xdr:col>12</xdr:col>
      <xdr:colOff>266700</xdr:colOff>
      <xdr:row>21</xdr:row>
      <xdr:rowOff>57150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09900" y="3514725"/>
          <a:ext cx="57531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10</xdr:col>
      <xdr:colOff>133350</xdr:colOff>
      <xdr:row>29</xdr:row>
      <xdr:rowOff>57150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0" y="4295775"/>
          <a:ext cx="57531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40</xdr:row>
      <xdr:rowOff>133350</xdr:rowOff>
    </xdr:from>
    <xdr:to>
      <xdr:col>9</xdr:col>
      <xdr:colOff>314325</xdr:colOff>
      <xdr:row>45</xdr:row>
      <xdr:rowOff>28575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" y="7410450"/>
          <a:ext cx="57531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41</xdr:row>
      <xdr:rowOff>0</xdr:rowOff>
    </xdr:from>
    <xdr:to>
      <xdr:col>12</xdr:col>
      <xdr:colOff>66675</xdr:colOff>
      <xdr:row>45</xdr:row>
      <xdr:rowOff>57150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8425" y="7077075"/>
          <a:ext cx="57531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54</xdr:row>
      <xdr:rowOff>0</xdr:rowOff>
    </xdr:from>
    <xdr:to>
      <xdr:col>14</xdr:col>
      <xdr:colOff>28575</xdr:colOff>
      <xdr:row>58</xdr:row>
      <xdr:rowOff>57150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9525" y="9620250"/>
          <a:ext cx="57531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44</xdr:row>
      <xdr:rowOff>0</xdr:rowOff>
    </xdr:from>
    <xdr:to>
      <xdr:col>7</xdr:col>
      <xdr:colOff>1562100</xdr:colOff>
      <xdr:row>48</xdr:row>
      <xdr:rowOff>57150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0" y="7810500"/>
          <a:ext cx="57531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15"/>
  <sheetViews>
    <sheetView workbookViewId="0">
      <selection activeCell="L30" sqref="L30"/>
    </sheetView>
  </sheetViews>
  <sheetFormatPr defaultRowHeight="12.75"/>
  <cols>
    <col min="1" max="1" width="6.42578125" style="1" customWidth="1"/>
    <col min="2" max="2" width="4.42578125" style="5" customWidth="1"/>
    <col min="3" max="3" width="34.28515625" style="1" customWidth="1"/>
    <col min="4" max="16384" width="9.140625" style="1"/>
  </cols>
  <sheetData>
    <row r="1" spans="2:14">
      <c r="C1" s="1" t="s">
        <v>0</v>
      </c>
    </row>
    <row r="2" spans="2:14">
      <c r="D2" s="252" t="s">
        <v>20</v>
      </c>
      <c r="E2" s="252"/>
      <c r="F2" s="252"/>
      <c r="H2" s="10" t="s">
        <v>18</v>
      </c>
      <c r="I2" s="4">
        <v>1</v>
      </c>
      <c r="J2" s="4">
        <v>2</v>
      </c>
      <c r="K2" s="4">
        <v>3</v>
      </c>
      <c r="L2" s="253" t="s">
        <v>22</v>
      </c>
      <c r="M2" s="253" t="s">
        <v>23</v>
      </c>
    </row>
    <row r="3" spans="2:14" ht="28.5" customHeight="1">
      <c r="B3" s="4" t="s">
        <v>1</v>
      </c>
      <c r="C3" s="8" t="s">
        <v>2</v>
      </c>
      <c r="D3" s="4">
        <v>1</v>
      </c>
      <c r="E3" s="4">
        <v>2</v>
      </c>
      <c r="F3" s="4">
        <v>3</v>
      </c>
      <c r="G3" s="11"/>
      <c r="H3" s="10" t="s">
        <v>17</v>
      </c>
      <c r="I3" s="4">
        <v>32</v>
      </c>
      <c r="J3" s="4">
        <v>32</v>
      </c>
      <c r="K3" s="4">
        <v>32</v>
      </c>
      <c r="L3" s="254"/>
      <c r="M3" s="254"/>
      <c r="N3" s="1" t="s">
        <v>19</v>
      </c>
    </row>
    <row r="4" spans="2:14" ht="51">
      <c r="B4" s="4" t="s">
        <v>3</v>
      </c>
      <c r="C4" s="9" t="s">
        <v>4</v>
      </c>
      <c r="D4" s="4"/>
      <c r="E4" s="4"/>
      <c r="F4" s="6"/>
      <c r="G4" s="12">
        <f t="shared" ref="G4:G13" si="0">SUM(D4:F4)</f>
        <v>0</v>
      </c>
      <c r="H4" s="9"/>
      <c r="I4" s="4">
        <f t="shared" ref="I4:K9" si="1">D4*I$3</f>
        <v>0</v>
      </c>
      <c r="J4" s="4">
        <f t="shared" si="1"/>
        <v>0</v>
      </c>
      <c r="K4" s="4">
        <f t="shared" si="1"/>
        <v>0</v>
      </c>
      <c r="L4" s="3">
        <f t="shared" ref="L4:L13" si="2">SUM(I4:K4)</f>
        <v>0</v>
      </c>
      <c r="M4" s="13">
        <v>1150</v>
      </c>
      <c r="N4" s="2">
        <f t="shared" ref="N4:N13" si="3">L4-M4</f>
        <v>-1150</v>
      </c>
    </row>
    <row r="5" spans="2:14">
      <c r="B5" s="4" t="s">
        <v>10</v>
      </c>
      <c r="C5" s="8" t="s">
        <v>6</v>
      </c>
      <c r="D5" s="4"/>
      <c r="E5" s="4"/>
      <c r="F5" s="4"/>
      <c r="G5" s="12">
        <f t="shared" si="0"/>
        <v>0</v>
      </c>
      <c r="H5" s="8"/>
      <c r="I5" s="4">
        <f t="shared" si="1"/>
        <v>0</v>
      </c>
      <c r="J5" s="4">
        <f t="shared" si="1"/>
        <v>0</v>
      </c>
      <c r="K5" s="4">
        <f t="shared" si="1"/>
        <v>0</v>
      </c>
      <c r="L5" s="3">
        <f t="shared" si="2"/>
        <v>0</v>
      </c>
      <c r="M5" s="13">
        <v>190</v>
      </c>
      <c r="N5" s="2">
        <f t="shared" si="3"/>
        <v>-190</v>
      </c>
    </row>
    <row r="6" spans="2:14">
      <c r="B6" s="4" t="s">
        <v>5</v>
      </c>
      <c r="C6" s="8" t="s">
        <v>8</v>
      </c>
      <c r="D6" s="4"/>
      <c r="E6" s="4"/>
      <c r="F6" s="4"/>
      <c r="G6" s="12">
        <f t="shared" si="0"/>
        <v>0</v>
      </c>
      <c r="H6" s="8"/>
      <c r="I6" s="4">
        <f t="shared" si="1"/>
        <v>0</v>
      </c>
      <c r="J6" s="4">
        <f t="shared" si="1"/>
        <v>0</v>
      </c>
      <c r="K6" s="4">
        <f t="shared" si="1"/>
        <v>0</v>
      </c>
      <c r="L6" s="3">
        <f t="shared" si="2"/>
        <v>0</v>
      </c>
      <c r="M6" s="13">
        <v>95</v>
      </c>
      <c r="N6" s="2">
        <f t="shared" si="3"/>
        <v>-95</v>
      </c>
    </row>
    <row r="7" spans="2:14">
      <c r="B7" s="4" t="s">
        <v>21</v>
      </c>
      <c r="C7" s="8" t="s">
        <v>9</v>
      </c>
      <c r="D7" s="4"/>
      <c r="E7" s="4"/>
      <c r="F7" s="4"/>
      <c r="G7" s="12">
        <f t="shared" si="0"/>
        <v>0</v>
      </c>
      <c r="H7" s="8"/>
      <c r="I7" s="4">
        <f t="shared" si="1"/>
        <v>0</v>
      </c>
      <c r="J7" s="4">
        <f t="shared" si="1"/>
        <v>0</v>
      </c>
      <c r="K7" s="4">
        <f t="shared" si="1"/>
        <v>0</v>
      </c>
      <c r="L7" s="3">
        <f t="shared" si="2"/>
        <v>0</v>
      </c>
      <c r="M7" s="13">
        <v>95</v>
      </c>
      <c r="N7" s="2">
        <f t="shared" si="3"/>
        <v>-95</v>
      </c>
    </row>
    <row r="8" spans="2:14">
      <c r="B8" s="4" t="s">
        <v>12</v>
      </c>
      <c r="C8" s="8" t="s">
        <v>11</v>
      </c>
      <c r="D8" s="4"/>
      <c r="E8" s="4"/>
      <c r="F8" s="4"/>
      <c r="G8" s="12">
        <f t="shared" si="0"/>
        <v>0</v>
      </c>
      <c r="H8" s="8"/>
      <c r="I8" s="4">
        <f t="shared" si="1"/>
        <v>0</v>
      </c>
      <c r="J8" s="4">
        <f t="shared" si="1"/>
        <v>0</v>
      </c>
      <c r="K8" s="4">
        <f t="shared" si="1"/>
        <v>0</v>
      </c>
      <c r="L8" s="3">
        <f t="shared" si="2"/>
        <v>0</v>
      </c>
      <c r="M8" s="13">
        <v>95</v>
      </c>
      <c r="N8" s="2">
        <f t="shared" si="3"/>
        <v>-95</v>
      </c>
    </row>
    <row r="9" spans="2:14" ht="13.5" thickBot="1">
      <c r="B9" s="14" t="s">
        <v>7</v>
      </c>
      <c r="C9" s="15" t="s">
        <v>13</v>
      </c>
      <c r="D9" s="14"/>
      <c r="E9" s="14"/>
      <c r="F9" s="14"/>
      <c r="G9" s="21">
        <f t="shared" si="0"/>
        <v>0</v>
      </c>
      <c r="H9" s="8"/>
      <c r="I9" s="14">
        <f t="shared" si="1"/>
        <v>0</v>
      </c>
      <c r="J9" s="14">
        <f t="shared" si="1"/>
        <v>0</v>
      </c>
      <c r="K9" s="14">
        <f t="shared" si="1"/>
        <v>0</v>
      </c>
      <c r="L9" s="26">
        <f t="shared" si="2"/>
        <v>0</v>
      </c>
      <c r="M9" s="27">
        <v>290</v>
      </c>
      <c r="N9" s="2">
        <f t="shared" si="3"/>
        <v>-290</v>
      </c>
    </row>
    <row r="10" spans="2:14" ht="14.25" thickTop="1" thickBot="1">
      <c r="B10" s="19"/>
      <c r="C10" s="22" t="s">
        <v>14</v>
      </c>
      <c r="D10" s="23">
        <f>SUM(D4:D9)</f>
        <v>0</v>
      </c>
      <c r="E10" s="23">
        <f>SUM(E4:E9)</f>
        <v>0</v>
      </c>
      <c r="F10" s="23">
        <f>SUM(F4:F9)</f>
        <v>0</v>
      </c>
      <c r="G10" s="24">
        <f t="shared" si="0"/>
        <v>0</v>
      </c>
      <c r="H10" s="25"/>
      <c r="I10" s="7"/>
      <c r="J10" s="7"/>
      <c r="K10" s="7"/>
      <c r="L10" s="3"/>
      <c r="M10" s="8"/>
      <c r="N10" s="28"/>
    </row>
    <row r="11" spans="2:14" ht="13.5" thickTop="1">
      <c r="B11" s="16">
        <v>7</v>
      </c>
      <c r="C11" s="18" t="s">
        <v>15</v>
      </c>
      <c r="D11" s="16"/>
      <c r="E11" s="16"/>
      <c r="F11" s="16"/>
      <c r="G11" s="16">
        <f t="shared" si="0"/>
        <v>0</v>
      </c>
      <c r="H11" s="8"/>
      <c r="I11" s="7"/>
      <c r="J11" s="8"/>
      <c r="K11" s="8"/>
      <c r="L11" s="3"/>
      <c r="M11" s="8"/>
      <c r="N11" s="28"/>
    </row>
    <row r="12" spans="2:14">
      <c r="B12" s="4">
        <v>8</v>
      </c>
      <c r="C12" s="8" t="s">
        <v>24</v>
      </c>
      <c r="D12" s="4"/>
      <c r="E12" s="4"/>
      <c r="F12" s="4"/>
      <c r="G12" s="4">
        <f t="shared" si="0"/>
        <v>0</v>
      </c>
      <c r="H12" s="8"/>
      <c r="I12" s="7"/>
      <c r="J12" s="8"/>
      <c r="K12" s="8"/>
      <c r="L12" s="3"/>
      <c r="M12" s="8"/>
      <c r="N12" s="28"/>
    </row>
    <row r="13" spans="2:14" ht="13.5" thickBot="1">
      <c r="B13" s="14">
        <v>9</v>
      </c>
      <c r="C13" s="15" t="s">
        <v>25</v>
      </c>
      <c r="D13" s="14"/>
      <c r="E13" s="14"/>
      <c r="F13" s="14"/>
      <c r="G13" s="14">
        <f t="shared" si="0"/>
        <v>0</v>
      </c>
      <c r="H13" s="8"/>
      <c r="I13" s="7">
        <f>SUM(D13*$I$3)</f>
        <v>0</v>
      </c>
      <c r="J13" s="7">
        <f>SUM(E13*$J$3)</f>
        <v>0</v>
      </c>
      <c r="K13" s="7">
        <f>SUM(F13*$K$3)</f>
        <v>0</v>
      </c>
      <c r="L13" s="3">
        <f t="shared" si="2"/>
        <v>0</v>
      </c>
      <c r="M13" s="29">
        <v>190</v>
      </c>
      <c r="N13" s="28">
        <f t="shared" si="3"/>
        <v>-190</v>
      </c>
    </row>
    <row r="14" spans="2:14" ht="14.25" thickTop="1" thickBot="1">
      <c r="B14" s="19"/>
      <c r="C14" s="20" t="s">
        <v>16</v>
      </c>
      <c r="D14" s="20">
        <f>SUM(D10:D13)</f>
        <v>0</v>
      </c>
      <c r="E14" s="20">
        <f>SUM(E10:E13)</f>
        <v>0</v>
      </c>
      <c r="F14" s="20">
        <f>SUM(F10:F13)</f>
        <v>0</v>
      </c>
      <c r="G14" s="19">
        <f>SUM(G10:G13)</f>
        <v>0</v>
      </c>
      <c r="H14" s="8"/>
      <c r="I14" s="8"/>
      <c r="J14" s="8"/>
      <c r="K14" s="8"/>
      <c r="L14" s="8"/>
      <c r="M14" s="8"/>
      <c r="N14" s="8"/>
    </row>
    <row r="15" spans="2:14" ht="13.5" thickTop="1">
      <c r="B15" s="16"/>
      <c r="C15" s="17"/>
      <c r="D15" s="255"/>
      <c r="E15" s="255"/>
      <c r="F15" s="255"/>
      <c r="G15" s="255"/>
    </row>
  </sheetData>
  <mergeCells count="4">
    <mergeCell ref="D2:F2"/>
    <mergeCell ref="L2:L3"/>
    <mergeCell ref="M2:M3"/>
    <mergeCell ref="D15:G15"/>
  </mergeCells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4"/>
  <sheetViews>
    <sheetView workbookViewId="0">
      <selection activeCell="B26" sqref="B26"/>
    </sheetView>
  </sheetViews>
  <sheetFormatPr defaultRowHeight="12.75"/>
  <cols>
    <col min="1" max="1" width="4.28515625" customWidth="1"/>
    <col min="2" max="2" width="29.42578125" customWidth="1"/>
    <col min="3" max="6" width="6.7109375" customWidth="1"/>
    <col min="7" max="7" width="7.5703125" customWidth="1"/>
    <col min="8" max="8" width="7" customWidth="1"/>
    <col min="9" max="10" width="6.7109375" customWidth="1"/>
    <col min="11" max="11" width="8.5703125" customWidth="1"/>
    <col min="12" max="12" width="10.42578125" customWidth="1"/>
  </cols>
  <sheetData>
    <row r="1" spans="1:13" ht="21" customHeight="1">
      <c r="A1" s="256" t="s">
        <v>51</v>
      </c>
      <c r="B1" s="257"/>
      <c r="C1" s="258" t="s">
        <v>26</v>
      </c>
      <c r="D1" s="258"/>
      <c r="E1" s="258"/>
      <c r="F1" s="4"/>
      <c r="G1" s="8"/>
      <c r="H1" s="4" t="s">
        <v>27</v>
      </c>
      <c r="I1" s="4" t="s">
        <v>28</v>
      </c>
      <c r="J1" s="4" t="s">
        <v>29</v>
      </c>
      <c r="K1" s="259" t="s">
        <v>30</v>
      </c>
      <c r="L1" s="259" t="s">
        <v>31</v>
      </c>
      <c r="M1" s="1"/>
    </row>
    <row r="2" spans="1:13" ht="12.75" customHeight="1" thickBot="1">
      <c r="A2" s="48" t="s">
        <v>1</v>
      </c>
      <c r="B2" s="48" t="s">
        <v>2</v>
      </c>
      <c r="C2" s="49" t="s">
        <v>27</v>
      </c>
      <c r="D2" s="49" t="s">
        <v>28</v>
      </c>
      <c r="E2" s="49" t="s">
        <v>29</v>
      </c>
      <c r="F2" s="49"/>
      <c r="G2" s="50" t="s">
        <v>32</v>
      </c>
      <c r="H2" s="49">
        <v>32</v>
      </c>
      <c r="I2" s="49">
        <v>32</v>
      </c>
      <c r="J2" s="49">
        <v>32</v>
      </c>
      <c r="K2" s="260"/>
      <c r="L2" s="260"/>
      <c r="M2" s="1" t="s">
        <v>33</v>
      </c>
    </row>
    <row r="3" spans="1:13" ht="13.5" thickTop="1">
      <c r="A3" s="16" t="s">
        <v>3</v>
      </c>
      <c r="B3" s="18" t="s">
        <v>34</v>
      </c>
      <c r="C3" s="16"/>
      <c r="D3" s="16"/>
      <c r="E3" s="16"/>
      <c r="F3" s="16">
        <f>SUM(C3:E3)</f>
        <v>0</v>
      </c>
      <c r="G3" s="46"/>
      <c r="H3" s="18">
        <f>C3*$H$2</f>
        <v>0</v>
      </c>
      <c r="I3" s="18">
        <f>D3*$I$2</f>
        <v>0</v>
      </c>
      <c r="J3" s="18">
        <f>E3*$J$2</f>
        <v>0</v>
      </c>
      <c r="K3" s="46">
        <f>SUM(H3:J3)</f>
        <v>0</v>
      </c>
      <c r="L3" s="47">
        <v>510</v>
      </c>
      <c r="M3" s="30">
        <f t="shared" ref="M3:M13" si="0">K3-L3</f>
        <v>-510</v>
      </c>
    </row>
    <row r="4" spans="1:13" ht="14.25" customHeight="1">
      <c r="A4" s="4" t="s">
        <v>5</v>
      </c>
      <c r="B4" s="8" t="s">
        <v>6</v>
      </c>
      <c r="C4" s="4"/>
      <c r="D4" s="4"/>
      <c r="E4" s="4"/>
      <c r="F4" s="4">
        <f t="shared" ref="F4:F13" si="1">SUM(C4:E4)</f>
        <v>0</v>
      </c>
      <c r="G4" s="3"/>
      <c r="H4" s="8">
        <f t="shared" ref="H4:H13" si="2">C4*$H$2</f>
        <v>0</v>
      </c>
      <c r="I4" s="8">
        <f t="shared" ref="I4:I13" si="3">D4*$I$2</f>
        <v>0</v>
      </c>
      <c r="J4" s="8">
        <f t="shared" ref="J4:J13" si="4">E4*$J$2</f>
        <v>0</v>
      </c>
      <c r="K4" s="3">
        <f t="shared" ref="K4:K13" si="5">SUM(H4:J4)</f>
        <v>0</v>
      </c>
      <c r="L4" s="36">
        <v>290</v>
      </c>
      <c r="M4" s="31">
        <f t="shared" si="0"/>
        <v>-290</v>
      </c>
    </row>
    <row r="5" spans="1:13">
      <c r="A5" s="4" t="s">
        <v>7</v>
      </c>
      <c r="B5" s="8" t="s">
        <v>35</v>
      </c>
      <c r="C5" s="4"/>
      <c r="D5" s="4"/>
      <c r="E5" s="4"/>
      <c r="F5" s="4">
        <f t="shared" si="1"/>
        <v>0</v>
      </c>
      <c r="G5" s="3"/>
      <c r="H5" s="8">
        <f t="shared" si="2"/>
        <v>0</v>
      </c>
      <c r="I5" s="8">
        <f t="shared" si="3"/>
        <v>0</v>
      </c>
      <c r="J5" s="8">
        <f t="shared" si="4"/>
        <v>0</v>
      </c>
      <c r="K5" s="3">
        <f t="shared" si="5"/>
        <v>0</v>
      </c>
      <c r="L5" s="36">
        <v>95</v>
      </c>
      <c r="M5" s="31">
        <f t="shared" si="0"/>
        <v>-95</v>
      </c>
    </row>
    <row r="6" spans="1:13">
      <c r="A6" s="4" t="s">
        <v>36</v>
      </c>
      <c r="B6" s="8" t="s">
        <v>37</v>
      </c>
      <c r="C6" s="4"/>
      <c r="D6" s="4"/>
      <c r="E6" s="4"/>
      <c r="F6" s="4">
        <f t="shared" si="1"/>
        <v>0</v>
      </c>
      <c r="G6" s="3"/>
      <c r="H6" s="8">
        <f t="shared" si="2"/>
        <v>0</v>
      </c>
      <c r="I6" s="8">
        <f t="shared" si="3"/>
        <v>0</v>
      </c>
      <c r="J6" s="8">
        <f t="shared" si="4"/>
        <v>0</v>
      </c>
      <c r="K6" s="3">
        <f t="shared" si="5"/>
        <v>0</v>
      </c>
      <c r="L6" s="36">
        <v>95</v>
      </c>
      <c r="M6" s="31">
        <f t="shared" si="0"/>
        <v>-95</v>
      </c>
    </row>
    <row r="7" spans="1:13">
      <c r="A7" s="4" t="s">
        <v>10</v>
      </c>
      <c r="B7" s="8" t="s">
        <v>38</v>
      </c>
      <c r="C7" s="4"/>
      <c r="D7" s="4"/>
      <c r="E7" s="4"/>
      <c r="F7" s="4">
        <f t="shared" si="1"/>
        <v>0</v>
      </c>
      <c r="G7" s="3"/>
      <c r="H7" s="8">
        <f t="shared" si="2"/>
        <v>0</v>
      </c>
      <c r="I7" s="8">
        <f t="shared" si="3"/>
        <v>0</v>
      </c>
      <c r="J7" s="8">
        <f t="shared" si="4"/>
        <v>0</v>
      </c>
      <c r="K7" s="3">
        <f t="shared" si="5"/>
        <v>0</v>
      </c>
      <c r="L7" s="36">
        <v>130</v>
      </c>
      <c r="M7" s="31">
        <f t="shared" si="0"/>
        <v>-130</v>
      </c>
    </row>
    <row r="8" spans="1:13">
      <c r="A8" s="4" t="s">
        <v>12</v>
      </c>
      <c r="B8" s="8" t="s">
        <v>39</v>
      </c>
      <c r="C8" s="4"/>
      <c r="D8" s="4"/>
      <c r="E8" s="4"/>
      <c r="F8" s="4">
        <f t="shared" si="1"/>
        <v>0</v>
      </c>
      <c r="G8" s="3"/>
      <c r="H8" s="8">
        <f t="shared" si="2"/>
        <v>0</v>
      </c>
      <c r="I8" s="8">
        <f t="shared" si="3"/>
        <v>0</v>
      </c>
      <c r="J8" s="8">
        <f t="shared" si="4"/>
        <v>0</v>
      </c>
      <c r="K8" s="3">
        <f t="shared" si="5"/>
        <v>0</v>
      </c>
      <c r="L8" s="36">
        <v>290</v>
      </c>
      <c r="M8" s="31">
        <f t="shared" si="0"/>
        <v>-290</v>
      </c>
    </row>
    <row r="9" spans="1:13">
      <c r="A9" s="4" t="s">
        <v>21</v>
      </c>
      <c r="B9" s="8" t="s">
        <v>40</v>
      </c>
      <c r="C9" s="4"/>
      <c r="D9" s="4"/>
      <c r="E9" s="4"/>
      <c r="F9" s="4">
        <f t="shared" si="1"/>
        <v>0</v>
      </c>
      <c r="G9" s="3"/>
      <c r="H9" s="8">
        <f t="shared" si="2"/>
        <v>0</v>
      </c>
      <c r="I9" s="8">
        <f t="shared" si="3"/>
        <v>0</v>
      </c>
      <c r="J9" s="8">
        <f t="shared" si="4"/>
        <v>0</v>
      </c>
      <c r="K9" s="3">
        <f t="shared" si="5"/>
        <v>0</v>
      </c>
      <c r="L9" s="36">
        <v>385</v>
      </c>
      <c r="M9" s="31">
        <f t="shared" si="0"/>
        <v>-385</v>
      </c>
    </row>
    <row r="10" spans="1:13">
      <c r="A10" s="4" t="s">
        <v>41</v>
      </c>
      <c r="B10" s="8" t="s">
        <v>11</v>
      </c>
      <c r="C10" s="4"/>
      <c r="D10" s="4"/>
      <c r="E10" s="4"/>
      <c r="F10" s="4">
        <f t="shared" si="1"/>
        <v>0</v>
      </c>
      <c r="G10" s="3"/>
      <c r="H10" s="8">
        <f t="shared" si="2"/>
        <v>0</v>
      </c>
      <c r="I10" s="8">
        <f t="shared" si="3"/>
        <v>0</v>
      </c>
      <c r="J10" s="8">
        <f t="shared" si="4"/>
        <v>0</v>
      </c>
      <c r="K10" s="3">
        <f t="shared" si="5"/>
        <v>0</v>
      </c>
      <c r="L10" s="36">
        <v>95</v>
      </c>
      <c r="M10" s="31">
        <f t="shared" si="0"/>
        <v>-95</v>
      </c>
    </row>
    <row r="11" spans="1:13">
      <c r="A11" s="4" t="s">
        <v>42</v>
      </c>
      <c r="B11" s="8" t="s">
        <v>43</v>
      </c>
      <c r="C11" s="4"/>
      <c r="D11" s="4"/>
      <c r="E11" s="4"/>
      <c r="F11" s="4">
        <f t="shared" si="1"/>
        <v>0</v>
      </c>
      <c r="G11" s="3"/>
      <c r="H11" s="8">
        <f t="shared" si="2"/>
        <v>0</v>
      </c>
      <c r="I11" s="8">
        <f t="shared" si="3"/>
        <v>0</v>
      </c>
      <c r="J11" s="8">
        <f t="shared" si="4"/>
        <v>0</v>
      </c>
      <c r="K11" s="3">
        <f t="shared" si="5"/>
        <v>0</v>
      </c>
      <c r="L11" s="36">
        <v>95</v>
      </c>
      <c r="M11" s="31">
        <f t="shared" si="0"/>
        <v>-95</v>
      </c>
    </row>
    <row r="12" spans="1:13">
      <c r="A12" s="4" t="s">
        <v>44</v>
      </c>
      <c r="B12" s="8" t="s">
        <v>13</v>
      </c>
      <c r="C12" s="4"/>
      <c r="D12" s="4"/>
      <c r="E12" s="4"/>
      <c r="F12" s="4">
        <f t="shared" si="1"/>
        <v>0</v>
      </c>
      <c r="G12" s="3"/>
      <c r="H12" s="8">
        <f t="shared" si="2"/>
        <v>0</v>
      </c>
      <c r="I12" s="8">
        <f t="shared" si="3"/>
        <v>0</v>
      </c>
      <c r="J12" s="8">
        <f t="shared" si="4"/>
        <v>0</v>
      </c>
      <c r="K12" s="3">
        <f t="shared" si="5"/>
        <v>0</v>
      </c>
      <c r="L12" s="36">
        <v>385</v>
      </c>
      <c r="M12" s="31">
        <f t="shared" si="0"/>
        <v>-385</v>
      </c>
    </row>
    <row r="13" spans="1:13" ht="13.5" thickBot="1">
      <c r="A13" s="14" t="s">
        <v>45</v>
      </c>
      <c r="B13" s="15" t="s">
        <v>145</v>
      </c>
      <c r="C13" s="14"/>
      <c r="D13" s="14"/>
      <c r="E13" s="14"/>
      <c r="F13" s="14">
        <f t="shared" si="1"/>
        <v>0</v>
      </c>
      <c r="G13" s="26"/>
      <c r="H13" s="15">
        <f t="shared" si="2"/>
        <v>0</v>
      </c>
      <c r="I13" s="15">
        <f t="shared" si="3"/>
        <v>0</v>
      </c>
      <c r="J13" s="15">
        <f t="shared" si="4"/>
        <v>0</v>
      </c>
      <c r="K13" s="26">
        <f t="shared" si="5"/>
        <v>0</v>
      </c>
      <c r="L13" s="42">
        <v>95</v>
      </c>
      <c r="M13" s="31">
        <f t="shared" si="0"/>
        <v>-95</v>
      </c>
    </row>
    <row r="14" spans="1:13" ht="14.25" thickTop="1" thickBot="1">
      <c r="A14" s="19"/>
      <c r="B14" s="22" t="s">
        <v>46</v>
      </c>
      <c r="C14" s="43">
        <f>SUM(C3:C13)</f>
        <v>0</v>
      </c>
      <c r="D14" s="43">
        <f>SUM(D3:D13)</f>
        <v>0</v>
      </c>
      <c r="E14" s="43">
        <f>SUM(E3:E13)</f>
        <v>0</v>
      </c>
      <c r="F14" s="45">
        <f>SUM(C14:E14)</f>
        <v>0</v>
      </c>
      <c r="G14" s="44"/>
      <c r="H14" s="44"/>
      <c r="I14" s="44"/>
      <c r="J14" s="44"/>
      <c r="K14" s="20"/>
      <c r="L14" s="20"/>
      <c r="M14" s="38"/>
    </row>
    <row r="15" spans="1:13" ht="13.5" thickTop="1">
      <c r="A15" s="16">
        <v>12</v>
      </c>
      <c r="B15" s="18" t="s">
        <v>15</v>
      </c>
      <c r="C15" s="16"/>
      <c r="D15" s="16"/>
      <c r="E15" s="16"/>
      <c r="F15" s="16">
        <f>SUM(C15:E15)</f>
        <v>0</v>
      </c>
      <c r="G15" s="18"/>
      <c r="H15" s="18"/>
      <c r="I15" s="18"/>
      <c r="J15" s="18"/>
      <c r="K15" s="18"/>
      <c r="L15" s="18"/>
      <c r="M15" s="1"/>
    </row>
    <row r="16" spans="1:13">
      <c r="A16" s="4">
        <v>13</v>
      </c>
      <c r="B16" s="32" t="s">
        <v>47</v>
      </c>
      <c r="C16" s="4"/>
      <c r="D16" s="4"/>
      <c r="E16" s="4"/>
      <c r="F16" s="4">
        <f t="shared" ref="F16:F22" si="6">SUM(C16:E16)</f>
        <v>0</v>
      </c>
      <c r="G16" s="8"/>
      <c r="H16" s="8"/>
      <c r="I16" s="8"/>
      <c r="J16" s="8"/>
      <c r="K16" s="8"/>
      <c r="L16" s="8"/>
      <c r="M16" s="1"/>
    </row>
    <row r="17" spans="1:13" ht="13.5" thickBot="1">
      <c r="A17" s="14">
        <v>14</v>
      </c>
      <c r="B17" s="39" t="s">
        <v>53</v>
      </c>
      <c r="C17" s="14"/>
      <c r="D17" s="14"/>
      <c r="E17" s="14"/>
      <c r="F17" s="14">
        <f t="shared" si="6"/>
        <v>0</v>
      </c>
      <c r="G17" s="8"/>
      <c r="H17" s="8">
        <f>C17*$H$2</f>
        <v>0</v>
      </c>
      <c r="I17" s="8">
        <f>D17*$H$2</f>
        <v>0</v>
      </c>
      <c r="J17" s="8">
        <f>E17*$H$2</f>
        <v>0</v>
      </c>
      <c r="K17" s="3">
        <f>SUM(H17:J17)</f>
        <v>0</v>
      </c>
      <c r="L17" s="35">
        <v>190</v>
      </c>
      <c r="M17" s="31">
        <f>K17-L17</f>
        <v>-190</v>
      </c>
    </row>
    <row r="18" spans="1:13" ht="14.25" thickTop="1" thickBot="1">
      <c r="A18" s="19"/>
      <c r="B18" s="41" t="s">
        <v>14</v>
      </c>
      <c r="C18" s="19">
        <f>SUM(C14:C17)</f>
        <v>0</v>
      </c>
      <c r="D18" s="19">
        <f>SUM(D14:D17)</f>
        <v>0</v>
      </c>
      <c r="E18" s="19">
        <f>SUM(E14:E17)</f>
        <v>0</v>
      </c>
      <c r="F18" s="19">
        <f>SUM(F14:F17)</f>
        <v>0</v>
      </c>
      <c r="G18" s="8"/>
      <c r="H18" s="8"/>
      <c r="I18" s="8"/>
      <c r="J18" s="8"/>
      <c r="K18" s="8"/>
      <c r="L18" s="8"/>
      <c r="M18" s="1"/>
    </row>
    <row r="19" spans="1:13" ht="13.5" thickTop="1">
      <c r="A19" s="16"/>
      <c r="B19" s="40" t="s">
        <v>48</v>
      </c>
      <c r="C19" s="16"/>
      <c r="D19" s="16"/>
      <c r="E19" s="16"/>
      <c r="F19" s="16">
        <f t="shared" si="6"/>
        <v>0</v>
      </c>
      <c r="G19" s="8"/>
      <c r="H19" s="8"/>
      <c r="I19" s="8"/>
      <c r="J19" s="8"/>
      <c r="K19" s="8"/>
      <c r="L19" s="8"/>
      <c r="M19" s="1"/>
    </row>
    <row r="20" spans="1:13">
      <c r="A20" s="4">
        <v>15</v>
      </c>
      <c r="B20" s="33" t="s">
        <v>49</v>
      </c>
      <c r="C20" s="4"/>
      <c r="D20" s="4"/>
      <c r="E20" s="4"/>
      <c r="F20" s="4">
        <f t="shared" si="6"/>
        <v>0</v>
      </c>
      <c r="G20" s="8"/>
      <c r="H20" s="8"/>
      <c r="I20" s="8"/>
      <c r="J20" s="8"/>
      <c r="K20" s="8"/>
      <c r="L20" s="8"/>
      <c r="M20" s="1"/>
    </row>
    <row r="21" spans="1:13">
      <c r="A21" s="4">
        <v>16</v>
      </c>
      <c r="B21" s="34" t="s">
        <v>50</v>
      </c>
      <c r="C21" s="4"/>
      <c r="D21" s="4"/>
      <c r="E21" s="4"/>
      <c r="F21" s="4">
        <f t="shared" si="6"/>
        <v>0</v>
      </c>
      <c r="G21" s="8"/>
      <c r="H21" s="8"/>
      <c r="I21" s="8"/>
      <c r="J21" s="8"/>
      <c r="K21" s="8"/>
      <c r="L21" s="8"/>
      <c r="M21" s="1"/>
    </row>
    <row r="22" spans="1:13" ht="13.5" thickBot="1">
      <c r="A22" s="14">
        <v>17</v>
      </c>
      <c r="B22" s="1"/>
      <c r="C22" s="14"/>
      <c r="D22" s="14"/>
      <c r="E22" s="14"/>
      <c r="F22" s="14">
        <f t="shared" si="6"/>
        <v>0</v>
      </c>
      <c r="G22" s="8"/>
      <c r="H22" s="8"/>
      <c r="I22" s="8"/>
      <c r="J22" s="8"/>
      <c r="K22" s="8"/>
      <c r="L22" s="8"/>
      <c r="M22" s="1"/>
    </row>
    <row r="23" spans="1:13" ht="14.25" thickTop="1" thickBot="1">
      <c r="A23" s="19"/>
      <c r="B23" s="38" t="s">
        <v>52</v>
      </c>
      <c r="C23" s="19">
        <f>C18+C20+C21+C22</f>
        <v>0</v>
      </c>
      <c r="D23" s="19">
        <f>D18+D20+D21+D22</f>
        <v>0</v>
      </c>
      <c r="E23" s="19">
        <f>E18+E20+E21+E22</f>
        <v>0</v>
      </c>
      <c r="F23" s="19">
        <f>F18+F20+F21+F22</f>
        <v>0</v>
      </c>
      <c r="G23" s="8"/>
      <c r="H23" s="8"/>
      <c r="I23" s="8"/>
      <c r="J23" s="8"/>
      <c r="K23" s="8"/>
      <c r="L23" s="8"/>
      <c r="M23" s="1"/>
    </row>
    <row r="24" spans="1:13" ht="13.5" thickTop="1">
      <c r="A24" s="16"/>
      <c r="B24" s="37"/>
      <c r="C24" s="17"/>
      <c r="D24" s="17"/>
      <c r="E24" s="17"/>
      <c r="F24" s="17"/>
      <c r="G24" s="9"/>
      <c r="H24" s="8"/>
      <c r="I24" s="8"/>
      <c r="J24" s="8"/>
      <c r="K24" s="8"/>
      <c r="L24" s="8"/>
      <c r="M24" s="1"/>
    </row>
  </sheetData>
  <sheetProtection sheet="1"/>
  <mergeCells count="4">
    <mergeCell ref="A1:B1"/>
    <mergeCell ref="C1:E1"/>
    <mergeCell ref="K1:K2"/>
    <mergeCell ref="L1:L2"/>
  </mergeCells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40"/>
  <sheetViews>
    <sheetView workbookViewId="0">
      <selection activeCell="L41" sqref="L41"/>
    </sheetView>
  </sheetViews>
  <sheetFormatPr defaultRowHeight="12.75"/>
  <cols>
    <col min="1" max="1" width="5.5703125" style="55" customWidth="1"/>
    <col min="2" max="2" width="29" style="55" customWidth="1"/>
    <col min="3" max="5" width="6.7109375" style="55" customWidth="1"/>
    <col min="6" max="6" width="9.140625" style="55"/>
    <col min="7" max="7" width="10.42578125" style="55" customWidth="1"/>
    <col min="8" max="10" width="6.7109375" style="55" customWidth="1"/>
    <col min="11" max="11" width="9.140625" style="55"/>
    <col min="12" max="12" width="10.42578125" style="55" customWidth="1"/>
    <col min="13" max="13" width="9.140625" style="52"/>
    <col min="14" max="14" width="10.140625" style="52" customWidth="1"/>
    <col min="15" max="16384" width="9.140625" style="55"/>
  </cols>
  <sheetData>
    <row r="1" spans="1:15" ht="28.5" customHeight="1">
      <c r="A1" s="263" t="s">
        <v>61</v>
      </c>
      <c r="B1" s="264"/>
      <c r="C1" s="265" t="s">
        <v>26</v>
      </c>
      <c r="D1" s="265"/>
      <c r="E1" s="265"/>
      <c r="F1" s="51"/>
      <c r="G1" s="52" t="s">
        <v>62</v>
      </c>
      <c r="H1" s="53"/>
      <c r="I1" s="51" t="s">
        <v>58</v>
      </c>
      <c r="J1" s="51" t="s">
        <v>59</v>
      </c>
      <c r="K1" s="51" t="s">
        <v>60</v>
      </c>
      <c r="L1" s="54" t="s">
        <v>30</v>
      </c>
      <c r="M1" s="54" t="s">
        <v>31</v>
      </c>
      <c r="O1" s="52"/>
    </row>
    <row r="2" spans="1:15" ht="13.5" thickBot="1">
      <c r="A2" s="56" t="s">
        <v>1</v>
      </c>
      <c r="B2" s="56" t="s">
        <v>2</v>
      </c>
      <c r="C2" s="57" t="s">
        <v>58</v>
      </c>
      <c r="D2" s="57" t="s">
        <v>59</v>
      </c>
      <c r="E2" s="57" t="s">
        <v>60</v>
      </c>
      <c r="F2" s="58" t="s">
        <v>14</v>
      </c>
      <c r="G2" s="52" t="s">
        <v>63</v>
      </c>
      <c r="H2" s="59" t="s">
        <v>32</v>
      </c>
      <c r="I2" s="57">
        <v>32</v>
      </c>
      <c r="J2" s="57">
        <v>32</v>
      </c>
      <c r="K2" s="57">
        <v>32</v>
      </c>
      <c r="L2" s="60"/>
      <c r="M2" s="61"/>
      <c r="N2" s="52" t="s">
        <v>33</v>
      </c>
    </row>
    <row r="3" spans="1:15" ht="16.5" customHeight="1" thickTop="1">
      <c r="A3" s="62" t="s">
        <v>3</v>
      </c>
      <c r="B3" s="63" t="s">
        <v>64</v>
      </c>
      <c r="C3" s="64"/>
      <c r="D3" s="64"/>
      <c r="E3" s="65"/>
      <c r="F3" s="66">
        <f>SUM(C3:E3)</f>
        <v>0</v>
      </c>
      <c r="G3" s="67">
        <f>M3/32</f>
        <v>14.0625</v>
      </c>
      <c r="H3" s="68"/>
      <c r="I3" s="62">
        <f t="shared" ref="I3:I20" si="0">C3*$I$2</f>
        <v>0</v>
      </c>
      <c r="J3" s="62">
        <f t="shared" ref="J3:J20" si="1">D3*$J$2</f>
        <v>0</v>
      </c>
      <c r="K3" s="62">
        <f t="shared" ref="K3:K20" si="2">E3*$K$2</f>
        <v>0</v>
      </c>
      <c r="L3" s="69">
        <f>SUM(I3:K3)</f>
        <v>0</v>
      </c>
      <c r="M3" s="70">
        <v>450</v>
      </c>
      <c r="N3" s="71">
        <f>L3-M3</f>
        <v>-450</v>
      </c>
    </row>
    <row r="4" spans="1:15" ht="16.5" customHeight="1">
      <c r="A4" s="51" t="s">
        <v>5</v>
      </c>
      <c r="B4" s="72" t="s">
        <v>65</v>
      </c>
      <c r="C4" s="64"/>
      <c r="D4" s="64"/>
      <c r="E4" s="65"/>
      <c r="F4" s="266">
        <f>SUM(C4:E4)+SUM(C5:E5)</f>
        <v>0</v>
      </c>
      <c r="G4" s="268">
        <f>M4/32</f>
        <v>14.0625</v>
      </c>
      <c r="H4" s="73"/>
      <c r="I4" s="51">
        <f t="shared" si="0"/>
        <v>0</v>
      </c>
      <c r="J4" s="51">
        <f t="shared" si="1"/>
        <v>0</v>
      </c>
      <c r="K4" s="51">
        <f t="shared" si="2"/>
        <v>0</v>
      </c>
      <c r="L4" s="74">
        <f t="shared" ref="L4:L20" si="3">SUM(I4:K4)</f>
        <v>0</v>
      </c>
      <c r="M4" s="270">
        <v>450</v>
      </c>
      <c r="N4" s="261">
        <f>(L4+L5)-M4</f>
        <v>-450</v>
      </c>
    </row>
    <row r="5" spans="1:15">
      <c r="A5" s="51" t="s">
        <v>7</v>
      </c>
      <c r="B5" s="72" t="s">
        <v>66</v>
      </c>
      <c r="C5" s="64"/>
      <c r="D5" s="64"/>
      <c r="E5" s="65"/>
      <c r="F5" s="267"/>
      <c r="G5" s="269"/>
      <c r="H5" s="73"/>
      <c r="I5" s="51">
        <f t="shared" si="0"/>
        <v>0</v>
      </c>
      <c r="J5" s="51">
        <f t="shared" si="1"/>
        <v>0</v>
      </c>
      <c r="K5" s="51">
        <f t="shared" si="2"/>
        <v>0</v>
      </c>
      <c r="L5" s="74">
        <f t="shared" si="3"/>
        <v>0</v>
      </c>
      <c r="M5" s="271"/>
      <c r="N5" s="262"/>
    </row>
    <row r="6" spans="1:15">
      <c r="A6" s="51" t="s">
        <v>36</v>
      </c>
      <c r="B6" s="72" t="s">
        <v>67</v>
      </c>
      <c r="C6" s="64"/>
      <c r="D6" s="64"/>
      <c r="E6" s="65"/>
      <c r="F6" s="75">
        <f t="shared" ref="F6:F21" si="4">SUM(C6:E6)</f>
        <v>0</v>
      </c>
      <c r="G6" s="76">
        <f>M6/32</f>
        <v>0.9375</v>
      </c>
      <c r="H6" s="73"/>
      <c r="I6" s="51">
        <f t="shared" si="0"/>
        <v>0</v>
      </c>
      <c r="J6" s="51">
        <f t="shared" si="1"/>
        <v>0</v>
      </c>
      <c r="K6" s="51">
        <f t="shared" si="2"/>
        <v>0</v>
      </c>
      <c r="L6" s="74">
        <f t="shared" si="3"/>
        <v>0</v>
      </c>
      <c r="M6" s="70">
        <v>30</v>
      </c>
      <c r="N6" s="71">
        <f t="shared" ref="N6:N20" si="5">L6-M6</f>
        <v>-30</v>
      </c>
    </row>
    <row r="7" spans="1:15">
      <c r="A7" s="51" t="s">
        <v>10</v>
      </c>
      <c r="B7" s="72" t="s">
        <v>68</v>
      </c>
      <c r="C7" s="64"/>
      <c r="D7" s="64"/>
      <c r="E7" s="65"/>
      <c r="F7" s="75">
        <f t="shared" si="4"/>
        <v>0</v>
      </c>
      <c r="G7" s="76">
        <f t="shared" ref="G7:G20" si="6">M7/32</f>
        <v>0.9375</v>
      </c>
      <c r="H7" s="73"/>
      <c r="I7" s="51">
        <f t="shared" si="0"/>
        <v>0</v>
      </c>
      <c r="J7" s="51">
        <f t="shared" si="1"/>
        <v>0</v>
      </c>
      <c r="K7" s="51">
        <f t="shared" si="2"/>
        <v>0</v>
      </c>
      <c r="L7" s="74">
        <f t="shared" si="3"/>
        <v>0</v>
      </c>
      <c r="M7" s="70">
        <v>30</v>
      </c>
      <c r="N7" s="71">
        <f t="shared" si="5"/>
        <v>-30</v>
      </c>
    </row>
    <row r="8" spans="1:15">
      <c r="A8" s="51" t="s">
        <v>12</v>
      </c>
      <c r="B8" s="72" t="s">
        <v>69</v>
      </c>
      <c r="C8" s="64"/>
      <c r="D8" s="64"/>
      <c r="E8" s="65"/>
      <c r="F8" s="75">
        <f t="shared" si="4"/>
        <v>0</v>
      </c>
      <c r="G8" s="76">
        <f t="shared" si="6"/>
        <v>5.9375</v>
      </c>
      <c r="H8" s="73"/>
      <c r="I8" s="51">
        <f t="shared" si="0"/>
        <v>0</v>
      </c>
      <c r="J8" s="51">
        <f t="shared" si="1"/>
        <v>0</v>
      </c>
      <c r="K8" s="51">
        <f t="shared" si="2"/>
        <v>0</v>
      </c>
      <c r="L8" s="74">
        <f t="shared" si="3"/>
        <v>0</v>
      </c>
      <c r="M8" s="70">
        <v>190</v>
      </c>
      <c r="N8" s="71">
        <f t="shared" si="5"/>
        <v>-190</v>
      </c>
    </row>
    <row r="9" spans="1:15">
      <c r="A9" s="51" t="s">
        <v>21</v>
      </c>
      <c r="B9" s="72" t="s">
        <v>70</v>
      </c>
      <c r="C9" s="64"/>
      <c r="D9" s="64"/>
      <c r="E9" s="65"/>
      <c r="F9" s="75">
        <f t="shared" si="4"/>
        <v>0</v>
      </c>
      <c r="G9" s="76">
        <f t="shared" si="6"/>
        <v>2.03125</v>
      </c>
      <c r="H9" s="73"/>
      <c r="I9" s="51">
        <f t="shared" si="0"/>
        <v>0</v>
      </c>
      <c r="J9" s="51">
        <f t="shared" si="1"/>
        <v>0</v>
      </c>
      <c r="K9" s="51">
        <f t="shared" si="2"/>
        <v>0</v>
      </c>
      <c r="L9" s="74">
        <f t="shared" si="3"/>
        <v>0</v>
      </c>
      <c r="M9" s="70">
        <v>65</v>
      </c>
      <c r="N9" s="71">
        <f t="shared" si="5"/>
        <v>-65</v>
      </c>
    </row>
    <row r="10" spans="1:15">
      <c r="A10" s="51" t="s">
        <v>41</v>
      </c>
      <c r="B10" s="72" t="s">
        <v>71</v>
      </c>
      <c r="C10" s="64"/>
      <c r="D10" s="64"/>
      <c r="E10" s="65"/>
      <c r="F10" s="75">
        <f t="shared" si="4"/>
        <v>0</v>
      </c>
      <c r="G10" s="76">
        <f t="shared" si="6"/>
        <v>4.0625</v>
      </c>
      <c r="H10" s="73"/>
      <c r="I10" s="51">
        <f t="shared" si="0"/>
        <v>0</v>
      </c>
      <c r="J10" s="51">
        <f t="shared" si="1"/>
        <v>0</v>
      </c>
      <c r="K10" s="51">
        <f t="shared" si="2"/>
        <v>0</v>
      </c>
      <c r="L10" s="74">
        <f t="shared" si="3"/>
        <v>0</v>
      </c>
      <c r="M10" s="70">
        <v>130</v>
      </c>
      <c r="N10" s="71">
        <f t="shared" si="5"/>
        <v>-130</v>
      </c>
    </row>
    <row r="11" spans="1:15">
      <c r="A11" s="51" t="s">
        <v>42</v>
      </c>
      <c r="B11" s="72" t="s">
        <v>72</v>
      </c>
      <c r="C11" s="64"/>
      <c r="D11" s="64"/>
      <c r="E11" s="65"/>
      <c r="F11" s="75">
        <f t="shared" si="4"/>
        <v>0</v>
      </c>
      <c r="G11" s="76">
        <f t="shared" si="6"/>
        <v>4.0625</v>
      </c>
      <c r="H11" s="73"/>
      <c r="I11" s="51">
        <f t="shared" si="0"/>
        <v>0</v>
      </c>
      <c r="J11" s="51">
        <f t="shared" si="1"/>
        <v>0</v>
      </c>
      <c r="K11" s="51">
        <f t="shared" si="2"/>
        <v>0</v>
      </c>
      <c r="L11" s="74">
        <f t="shared" si="3"/>
        <v>0</v>
      </c>
      <c r="M11" s="70">
        <v>130</v>
      </c>
      <c r="N11" s="71">
        <f t="shared" si="5"/>
        <v>-130</v>
      </c>
    </row>
    <row r="12" spans="1:15">
      <c r="A12" s="51" t="s">
        <v>44</v>
      </c>
      <c r="B12" s="72" t="s">
        <v>73</v>
      </c>
      <c r="C12" s="64"/>
      <c r="D12" s="64"/>
      <c r="E12" s="65"/>
      <c r="F12" s="75">
        <f t="shared" si="4"/>
        <v>0</v>
      </c>
      <c r="G12" s="76">
        <f t="shared" si="6"/>
        <v>4.0625</v>
      </c>
      <c r="H12" s="73"/>
      <c r="I12" s="51">
        <f t="shared" si="0"/>
        <v>0</v>
      </c>
      <c r="J12" s="51">
        <f t="shared" si="1"/>
        <v>0</v>
      </c>
      <c r="K12" s="51">
        <f t="shared" si="2"/>
        <v>0</v>
      </c>
      <c r="L12" s="74">
        <f t="shared" si="3"/>
        <v>0</v>
      </c>
      <c r="M12" s="70">
        <v>130</v>
      </c>
      <c r="N12" s="71">
        <f t="shared" si="5"/>
        <v>-130</v>
      </c>
    </row>
    <row r="13" spans="1:15">
      <c r="A13" s="58" t="s">
        <v>45</v>
      </c>
      <c r="B13" s="72" t="s">
        <v>74</v>
      </c>
      <c r="C13" s="64"/>
      <c r="D13" s="64"/>
      <c r="E13" s="65"/>
      <c r="F13" s="77">
        <f t="shared" si="4"/>
        <v>0</v>
      </c>
      <c r="G13" s="76">
        <f t="shared" si="6"/>
        <v>4.0625</v>
      </c>
      <c r="H13" s="73"/>
      <c r="I13" s="58">
        <f t="shared" si="0"/>
        <v>0</v>
      </c>
      <c r="J13" s="58">
        <f t="shared" si="1"/>
        <v>0</v>
      </c>
      <c r="K13" s="58">
        <f t="shared" si="2"/>
        <v>0</v>
      </c>
      <c r="L13" s="78">
        <f t="shared" si="3"/>
        <v>0</v>
      </c>
      <c r="M13" s="70">
        <v>130</v>
      </c>
      <c r="N13" s="71">
        <f t="shared" si="5"/>
        <v>-130</v>
      </c>
    </row>
    <row r="14" spans="1:15">
      <c r="A14" s="58" t="s">
        <v>75</v>
      </c>
      <c r="B14" s="72" t="s">
        <v>76</v>
      </c>
      <c r="C14" s="64"/>
      <c r="D14" s="64"/>
      <c r="E14" s="65"/>
      <c r="F14" s="77">
        <f t="shared" si="4"/>
        <v>0</v>
      </c>
      <c r="G14" s="76">
        <f t="shared" si="6"/>
        <v>12.03125</v>
      </c>
      <c r="H14" s="79"/>
      <c r="I14" s="58">
        <f t="shared" si="0"/>
        <v>0</v>
      </c>
      <c r="J14" s="58">
        <f t="shared" si="1"/>
        <v>0</v>
      </c>
      <c r="K14" s="58">
        <f t="shared" si="2"/>
        <v>0</v>
      </c>
      <c r="L14" s="78">
        <f t="shared" si="3"/>
        <v>0</v>
      </c>
      <c r="M14" s="80">
        <v>385</v>
      </c>
      <c r="N14" s="71">
        <f t="shared" si="5"/>
        <v>-385</v>
      </c>
    </row>
    <row r="15" spans="1:15">
      <c r="A15" s="58" t="s">
        <v>77</v>
      </c>
      <c r="B15" s="72" t="s">
        <v>78</v>
      </c>
      <c r="C15" s="64"/>
      <c r="D15" s="64"/>
      <c r="E15" s="65"/>
      <c r="F15" s="77">
        <f t="shared" si="4"/>
        <v>0</v>
      </c>
      <c r="G15" s="76">
        <f t="shared" si="6"/>
        <v>2.03125</v>
      </c>
      <c r="H15" s="79"/>
      <c r="I15" s="58">
        <f t="shared" si="0"/>
        <v>0</v>
      </c>
      <c r="J15" s="58">
        <f t="shared" si="1"/>
        <v>0</v>
      </c>
      <c r="K15" s="58">
        <f t="shared" si="2"/>
        <v>0</v>
      </c>
      <c r="L15" s="78">
        <f t="shared" si="3"/>
        <v>0</v>
      </c>
      <c r="M15" s="80">
        <v>65</v>
      </c>
      <c r="N15" s="71">
        <f t="shared" si="5"/>
        <v>-65</v>
      </c>
    </row>
    <row r="16" spans="1:15">
      <c r="A16" s="58" t="s">
        <v>79</v>
      </c>
      <c r="B16" s="72" t="s">
        <v>80</v>
      </c>
      <c r="C16" s="64"/>
      <c r="D16" s="64"/>
      <c r="E16" s="65"/>
      <c r="F16" s="77">
        <f t="shared" si="4"/>
        <v>0</v>
      </c>
      <c r="G16" s="76">
        <f t="shared" si="6"/>
        <v>12.03125</v>
      </c>
      <c r="H16" s="79"/>
      <c r="I16" s="58">
        <f t="shared" si="0"/>
        <v>0</v>
      </c>
      <c r="J16" s="58">
        <f t="shared" si="1"/>
        <v>0</v>
      </c>
      <c r="K16" s="58">
        <f t="shared" si="2"/>
        <v>0</v>
      </c>
      <c r="L16" s="78">
        <f t="shared" si="3"/>
        <v>0</v>
      </c>
      <c r="M16" s="80">
        <v>385</v>
      </c>
      <c r="N16" s="71">
        <f t="shared" si="5"/>
        <v>-385</v>
      </c>
    </row>
    <row r="17" spans="1:15">
      <c r="A17" s="58" t="s">
        <v>81</v>
      </c>
      <c r="B17" s="72" t="s">
        <v>82</v>
      </c>
      <c r="C17" s="64"/>
      <c r="D17" s="64"/>
      <c r="E17" s="65"/>
      <c r="F17" s="77">
        <f t="shared" si="4"/>
        <v>0</v>
      </c>
      <c r="G17" s="76">
        <f t="shared" si="6"/>
        <v>0.9375</v>
      </c>
      <c r="H17" s="79"/>
      <c r="I17" s="58">
        <f t="shared" si="0"/>
        <v>0</v>
      </c>
      <c r="J17" s="58">
        <f t="shared" si="1"/>
        <v>0</v>
      </c>
      <c r="K17" s="58">
        <f t="shared" si="2"/>
        <v>0</v>
      </c>
      <c r="L17" s="78">
        <f t="shared" si="3"/>
        <v>0</v>
      </c>
      <c r="M17" s="80">
        <v>30</v>
      </c>
      <c r="N17" s="71">
        <f t="shared" si="5"/>
        <v>-30</v>
      </c>
    </row>
    <row r="18" spans="1:15">
      <c r="A18" s="58" t="s">
        <v>83</v>
      </c>
      <c r="B18" s="72" t="s">
        <v>84</v>
      </c>
      <c r="C18" s="64"/>
      <c r="D18" s="64"/>
      <c r="E18" s="65"/>
      <c r="F18" s="77">
        <f t="shared" si="4"/>
        <v>0</v>
      </c>
      <c r="G18" s="76">
        <f t="shared" si="6"/>
        <v>2.03125</v>
      </c>
      <c r="H18" s="79"/>
      <c r="I18" s="58">
        <f t="shared" si="0"/>
        <v>0</v>
      </c>
      <c r="J18" s="58">
        <f t="shared" si="1"/>
        <v>0</v>
      </c>
      <c r="K18" s="58">
        <f t="shared" si="2"/>
        <v>0</v>
      </c>
      <c r="L18" s="78">
        <f t="shared" si="3"/>
        <v>0</v>
      </c>
      <c r="M18" s="80">
        <v>65</v>
      </c>
      <c r="N18" s="71">
        <f t="shared" si="5"/>
        <v>-65</v>
      </c>
    </row>
    <row r="19" spans="1:15">
      <c r="A19" s="58" t="s">
        <v>85</v>
      </c>
      <c r="B19" s="72" t="s">
        <v>86</v>
      </c>
      <c r="C19" s="64"/>
      <c r="D19" s="64"/>
      <c r="E19" s="65"/>
      <c r="F19" s="77">
        <f t="shared" si="4"/>
        <v>0</v>
      </c>
      <c r="G19" s="76">
        <f t="shared" si="6"/>
        <v>2.03125</v>
      </c>
      <c r="H19" s="79"/>
      <c r="I19" s="58">
        <f t="shared" si="0"/>
        <v>0</v>
      </c>
      <c r="J19" s="58">
        <f t="shared" si="1"/>
        <v>0</v>
      </c>
      <c r="K19" s="58">
        <f t="shared" si="2"/>
        <v>0</v>
      </c>
      <c r="L19" s="78">
        <f t="shared" si="3"/>
        <v>0</v>
      </c>
      <c r="M19" s="80">
        <v>65</v>
      </c>
      <c r="N19" s="71">
        <f t="shared" si="5"/>
        <v>-65</v>
      </c>
    </row>
    <row r="20" spans="1:15" ht="13.5" thickBot="1">
      <c r="A20" s="58" t="s">
        <v>87</v>
      </c>
      <c r="B20" s="81" t="s">
        <v>88</v>
      </c>
      <c r="C20" s="64"/>
      <c r="D20" s="64"/>
      <c r="E20" s="65"/>
      <c r="F20" s="82">
        <f t="shared" si="4"/>
        <v>0</v>
      </c>
      <c r="G20" s="76">
        <f t="shared" si="6"/>
        <v>2.96875</v>
      </c>
      <c r="H20" s="83"/>
      <c r="I20" s="58">
        <f t="shared" si="0"/>
        <v>0</v>
      </c>
      <c r="J20" s="58">
        <f t="shared" si="1"/>
        <v>0</v>
      </c>
      <c r="K20" s="58">
        <f t="shared" si="2"/>
        <v>0</v>
      </c>
      <c r="L20" s="78">
        <f t="shared" si="3"/>
        <v>0</v>
      </c>
      <c r="M20" s="84">
        <v>95</v>
      </c>
      <c r="N20" s="85">
        <f t="shared" si="5"/>
        <v>-95</v>
      </c>
    </row>
    <row r="21" spans="1:15" ht="14.25" thickTop="1" thickBot="1">
      <c r="A21" s="86"/>
      <c r="B21" s="87" t="s">
        <v>46</v>
      </c>
      <c r="C21" s="88">
        <f>SUM(C3:C20)</f>
        <v>0</v>
      </c>
      <c r="D21" s="88">
        <f>SUM(D3:D20)</f>
        <v>0</v>
      </c>
      <c r="E21" s="88">
        <f>SUM(E3:E20)</f>
        <v>0</v>
      </c>
      <c r="F21" s="89">
        <f t="shared" si="4"/>
        <v>0</v>
      </c>
      <c r="G21" s="90">
        <f>SUM(G3:G20)</f>
        <v>88.28125</v>
      </c>
      <c r="H21" s="91"/>
      <c r="I21" s="92"/>
      <c r="J21" s="92"/>
      <c r="K21" s="92"/>
      <c r="L21" s="93"/>
      <c r="M21" s="93"/>
      <c r="N21" s="94"/>
    </row>
    <row r="22" spans="1:15" ht="14.25" thickTop="1" thickBot="1">
      <c r="B22" s="95" t="s">
        <v>89</v>
      </c>
      <c r="C22" s="96">
        <v>29</v>
      </c>
      <c r="D22" s="96">
        <v>30</v>
      </c>
      <c r="E22" s="96">
        <v>31</v>
      </c>
      <c r="F22" s="97">
        <f>SUM(C22:E22)</f>
        <v>90</v>
      </c>
      <c r="G22" s="98">
        <f>F22-G21</f>
        <v>1.71875</v>
      </c>
      <c r="H22" s="99" t="s">
        <v>90</v>
      </c>
      <c r="M22" s="55"/>
    </row>
    <row r="23" spans="1:15" ht="13.5" thickBot="1">
      <c r="B23" s="100" t="s">
        <v>91</v>
      </c>
      <c r="C23" s="101">
        <f>C22-C21</f>
        <v>29</v>
      </c>
      <c r="D23" s="101">
        <f>D22-D21</f>
        <v>30</v>
      </c>
      <c r="E23" s="101">
        <f>E22-E21</f>
        <v>31</v>
      </c>
      <c r="F23" s="101">
        <f>F22-F21</f>
        <v>90</v>
      </c>
      <c r="M23" s="55"/>
      <c r="O23" s="52"/>
    </row>
    <row r="24" spans="1:15" ht="13.5" thickBot="1">
      <c r="A24" s="102">
        <v>19</v>
      </c>
      <c r="B24" s="103" t="s">
        <v>15</v>
      </c>
      <c r="C24" s="64"/>
      <c r="D24" s="62"/>
      <c r="E24" s="62"/>
      <c r="F24" s="102">
        <f>SUM(C24:E24)</f>
        <v>0</v>
      </c>
      <c r="H24" s="104"/>
      <c r="I24" s="104"/>
      <c r="J24" s="104"/>
      <c r="K24" s="104"/>
      <c r="L24" s="104"/>
      <c r="M24" s="104"/>
      <c r="O24" s="52"/>
    </row>
    <row r="25" spans="1:15" ht="13.5" thickBot="1">
      <c r="A25" s="102">
        <v>20</v>
      </c>
      <c r="B25" s="105" t="s">
        <v>47</v>
      </c>
      <c r="C25" s="106"/>
      <c r="D25" s="106"/>
      <c r="E25" s="106"/>
      <c r="F25" s="51">
        <f t="shared" ref="F25:F31" si="7">SUM(C25:E25)</f>
        <v>0</v>
      </c>
      <c r="H25" s="53"/>
      <c r="I25" s="53"/>
      <c r="J25" s="53"/>
      <c r="K25" s="53"/>
      <c r="L25" s="53"/>
      <c r="M25" s="53"/>
      <c r="O25" s="52"/>
    </row>
    <row r="26" spans="1:15" ht="13.5" thickBot="1">
      <c r="A26" s="102">
        <v>21</v>
      </c>
      <c r="B26" s="107" t="s">
        <v>53</v>
      </c>
      <c r="C26" s="108"/>
      <c r="D26" s="58"/>
      <c r="E26" s="58"/>
      <c r="F26" s="58">
        <f t="shared" si="7"/>
        <v>0</v>
      </c>
      <c r="H26" s="109"/>
      <c r="I26" s="109">
        <f>C26*$I$2</f>
        <v>0</v>
      </c>
      <c r="J26" s="109">
        <f>D26*$I$2</f>
        <v>0</v>
      </c>
      <c r="K26" s="109">
        <f>E26*$I$2</f>
        <v>0</v>
      </c>
      <c r="L26" s="78">
        <f>SUM(I26:K26)</f>
        <v>0</v>
      </c>
      <c r="M26" s="110">
        <v>190</v>
      </c>
      <c r="N26" s="111">
        <f>L26-M26</f>
        <v>-190</v>
      </c>
      <c r="O26" s="112"/>
    </row>
    <row r="27" spans="1:15" ht="14.25" thickTop="1" thickBot="1">
      <c r="A27" s="113"/>
      <c r="B27" s="114" t="s">
        <v>14</v>
      </c>
      <c r="C27" s="115">
        <f>SUM(C21:C26)</f>
        <v>58</v>
      </c>
      <c r="D27" s="113">
        <f>SUM(D21:D26)</f>
        <v>60</v>
      </c>
      <c r="E27" s="113">
        <f>SUM(E21:E26)</f>
        <v>62</v>
      </c>
      <c r="F27" s="113">
        <f>SUM(F24:F26)</f>
        <v>0</v>
      </c>
      <c r="H27" s="116"/>
      <c r="I27" s="117"/>
      <c r="J27" s="117"/>
      <c r="K27" s="117"/>
      <c r="L27" s="117"/>
      <c r="M27" s="118"/>
      <c r="O27" s="52"/>
    </row>
    <row r="28" spans="1:15" ht="13.5" thickTop="1">
      <c r="A28" s="62"/>
      <c r="B28" s="119" t="s">
        <v>48</v>
      </c>
      <c r="C28" s="64"/>
      <c r="D28" s="62"/>
      <c r="E28" s="62"/>
      <c r="F28" s="62">
        <f t="shared" si="7"/>
        <v>0</v>
      </c>
      <c r="H28" s="120"/>
      <c r="I28" s="120"/>
      <c r="J28" s="120"/>
      <c r="K28" s="120"/>
      <c r="L28" s="120"/>
      <c r="M28" s="120"/>
      <c r="O28" s="52"/>
    </row>
    <row r="29" spans="1:15">
      <c r="A29" s="51">
        <v>22</v>
      </c>
      <c r="B29" s="121" t="s">
        <v>49</v>
      </c>
      <c r="C29" s="106"/>
      <c r="D29" s="51"/>
      <c r="E29" s="51"/>
      <c r="F29" s="51">
        <f t="shared" si="7"/>
        <v>0</v>
      </c>
      <c r="H29" s="53"/>
      <c r="I29" s="53"/>
      <c r="J29" s="53"/>
      <c r="K29" s="53"/>
      <c r="L29" s="53"/>
      <c r="M29" s="53"/>
      <c r="O29" s="52"/>
    </row>
    <row r="30" spans="1:15">
      <c r="A30" s="51">
        <v>23</v>
      </c>
      <c r="B30" s="121" t="s">
        <v>50</v>
      </c>
      <c r="C30" s="106"/>
      <c r="D30" s="51"/>
      <c r="E30" s="51"/>
      <c r="F30" s="51">
        <f t="shared" si="7"/>
        <v>0</v>
      </c>
      <c r="H30" s="53"/>
      <c r="I30" s="53"/>
      <c r="J30" s="53"/>
      <c r="K30" s="53"/>
      <c r="L30" s="53"/>
      <c r="M30" s="53"/>
      <c r="O30" s="52"/>
    </row>
    <row r="31" spans="1:15" ht="13.5" thickBot="1">
      <c r="A31" s="122">
        <v>24</v>
      </c>
      <c r="B31" s="123"/>
      <c r="C31" s="124"/>
      <c r="D31" s="122"/>
      <c r="E31" s="122"/>
      <c r="F31" s="122">
        <f t="shared" si="7"/>
        <v>0</v>
      </c>
      <c r="H31" s="101"/>
      <c r="I31" s="101"/>
      <c r="J31" s="101"/>
      <c r="K31" s="101"/>
      <c r="L31" s="101"/>
      <c r="M31" s="101"/>
      <c r="O31" s="52"/>
    </row>
    <row r="32" spans="1:15" ht="13.5" thickBot="1">
      <c r="B32" s="100" t="s">
        <v>14</v>
      </c>
      <c r="C32" s="125">
        <f>SUM(C29:C31)</f>
        <v>0</v>
      </c>
      <c r="D32" s="125">
        <f>SUM(D29:D31)</f>
        <v>0</v>
      </c>
      <c r="E32" s="125">
        <f>SUM(E29:E31)</f>
        <v>0</v>
      </c>
      <c r="F32" s="125">
        <f>SUM(F29:F31)</f>
        <v>0</v>
      </c>
      <c r="H32" s="125"/>
      <c r="I32" s="125"/>
      <c r="J32" s="125"/>
      <c r="K32" s="125"/>
      <c r="L32" s="125"/>
      <c r="M32" s="125"/>
      <c r="O32" s="52"/>
    </row>
    <row r="33" spans="1:15" ht="14.25" thickTop="1" thickBot="1">
      <c r="A33" s="113"/>
      <c r="B33" s="126" t="s">
        <v>52</v>
      </c>
      <c r="C33" s="127">
        <f>C21+C27+C32</f>
        <v>58</v>
      </c>
      <c r="D33" s="127">
        <f>D21+D27+D32</f>
        <v>60</v>
      </c>
      <c r="E33" s="127">
        <f>E21+E27+E32</f>
        <v>62</v>
      </c>
      <c r="F33" s="127">
        <f>F21+F27+F32</f>
        <v>0</v>
      </c>
      <c r="H33" s="128"/>
      <c r="I33" s="128"/>
      <c r="J33" s="128"/>
      <c r="K33" s="128"/>
      <c r="L33" s="128"/>
      <c r="M33" s="129"/>
      <c r="O33" s="52"/>
    </row>
    <row r="34" spans="1:15" ht="13.5" thickTop="1"/>
    <row r="35" spans="1:15">
      <c r="C35" s="130"/>
    </row>
    <row r="36" spans="1:15" ht="26.25" customHeight="1">
      <c r="B36" s="272" t="s">
        <v>55</v>
      </c>
      <c r="C36" s="272"/>
      <c r="D36" s="272"/>
      <c r="E36" s="272"/>
      <c r="F36" s="272"/>
      <c r="G36" s="272"/>
      <c r="H36" s="272"/>
      <c r="I36" s="272"/>
      <c r="J36" s="272"/>
      <c r="K36" s="272"/>
      <c r="L36" s="272"/>
      <c r="M36" s="272"/>
    </row>
    <row r="37" spans="1:15" ht="25.5" customHeight="1">
      <c r="B37" s="272" t="s">
        <v>92</v>
      </c>
      <c r="C37" s="272"/>
      <c r="D37" s="272"/>
      <c r="E37" s="272"/>
      <c r="F37" s="272"/>
      <c r="G37" s="272"/>
      <c r="H37" s="272"/>
      <c r="I37" s="272"/>
      <c r="J37" s="272"/>
      <c r="K37" s="272"/>
      <c r="L37" s="272"/>
      <c r="M37" s="272"/>
    </row>
    <row r="38" spans="1:15">
      <c r="B38" s="272" t="s">
        <v>54</v>
      </c>
      <c r="C38" s="272"/>
      <c r="D38" s="272"/>
      <c r="E38" s="272"/>
      <c r="F38" s="272"/>
      <c r="G38" s="272"/>
      <c r="H38" s="272"/>
      <c r="I38" s="272"/>
      <c r="J38" s="272"/>
      <c r="K38" s="272"/>
      <c r="L38" s="272"/>
      <c r="M38" s="272"/>
    </row>
    <row r="39" spans="1:15">
      <c r="B39" s="272" t="s">
        <v>56</v>
      </c>
      <c r="C39" s="272"/>
      <c r="D39" s="272"/>
      <c r="E39" s="272"/>
      <c r="F39" s="272"/>
      <c r="G39" s="272"/>
      <c r="H39" s="272"/>
      <c r="I39" s="272"/>
      <c r="J39" s="272"/>
      <c r="K39" s="272"/>
      <c r="L39" s="272"/>
      <c r="M39" s="272"/>
    </row>
    <row r="40" spans="1:15">
      <c r="B40" s="272" t="s">
        <v>57</v>
      </c>
      <c r="C40" s="272"/>
      <c r="D40" s="272"/>
      <c r="E40" s="272"/>
      <c r="F40" s="272"/>
      <c r="G40" s="272"/>
      <c r="H40" s="272"/>
      <c r="I40" s="272"/>
      <c r="J40" s="272"/>
      <c r="K40" s="272"/>
      <c r="L40" s="272"/>
      <c r="M40" s="272"/>
    </row>
  </sheetData>
  <sheetProtection sheet="1" objects="1" scenarios="1"/>
  <mergeCells count="11">
    <mergeCell ref="B36:M36"/>
    <mergeCell ref="B37:M37"/>
    <mergeCell ref="B38:M38"/>
    <mergeCell ref="B39:M39"/>
    <mergeCell ref="B40:M40"/>
    <mergeCell ref="N4:N5"/>
    <mergeCell ref="A1:B1"/>
    <mergeCell ref="C1:E1"/>
    <mergeCell ref="F4:F5"/>
    <mergeCell ref="G4:G5"/>
    <mergeCell ref="M4:M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39"/>
  <sheetViews>
    <sheetView topLeftCell="A19" workbookViewId="0">
      <selection activeCell="H57" sqref="H57"/>
    </sheetView>
  </sheetViews>
  <sheetFormatPr defaultRowHeight="12.75"/>
  <cols>
    <col min="1" max="1" width="9.140625" style="131"/>
    <col min="2" max="2" width="30.42578125" style="131" customWidth="1"/>
    <col min="3" max="3" width="8.5703125" style="131" customWidth="1"/>
    <col min="4" max="8" width="9.140625" style="131"/>
    <col min="9" max="9" width="3.5703125" style="131" customWidth="1"/>
    <col min="10" max="12" width="9.140625" style="131"/>
    <col min="13" max="13" width="3.5703125" style="131" customWidth="1"/>
    <col min="14" max="16384" width="9.140625" style="131"/>
  </cols>
  <sheetData>
    <row r="1" spans="1:15">
      <c r="A1" s="131" t="s">
        <v>93</v>
      </c>
    </row>
    <row r="2" spans="1:15">
      <c r="A2" s="131" t="s">
        <v>94</v>
      </c>
    </row>
    <row r="4" spans="1:15" ht="13.5" thickBot="1">
      <c r="C4" s="132"/>
      <c r="D4" s="132"/>
      <c r="E4" s="132"/>
      <c r="F4" s="132"/>
      <c r="G4" s="132"/>
      <c r="H4" s="132"/>
    </row>
    <row r="5" spans="1:15" ht="13.5" thickBot="1">
      <c r="A5" s="133"/>
      <c r="B5" s="134"/>
      <c r="C5" s="273" t="s">
        <v>95</v>
      </c>
      <c r="D5" s="274"/>
      <c r="E5" s="273" t="s">
        <v>96</v>
      </c>
      <c r="F5" s="274"/>
      <c r="G5" s="273" t="s">
        <v>97</v>
      </c>
      <c r="H5" s="274"/>
      <c r="J5" s="133"/>
      <c r="K5" s="133"/>
      <c r="L5" s="133"/>
      <c r="M5" s="133"/>
      <c r="N5" s="133"/>
      <c r="O5" s="133"/>
    </row>
    <row r="6" spans="1:15" ht="31.5" customHeight="1" thickBot="1">
      <c r="A6" s="134"/>
      <c r="B6" s="275" t="s">
        <v>98</v>
      </c>
      <c r="C6" s="277">
        <v>30</v>
      </c>
      <c r="D6" s="278"/>
      <c r="E6" s="279">
        <v>32</v>
      </c>
      <c r="F6" s="278"/>
      <c r="G6" s="277">
        <v>29</v>
      </c>
      <c r="H6" s="278"/>
      <c r="I6" s="135"/>
      <c r="J6" s="280" t="s">
        <v>99</v>
      </c>
      <c r="K6" s="280"/>
      <c r="L6" s="281"/>
      <c r="M6" s="134"/>
      <c r="N6" s="282" t="s">
        <v>100</v>
      </c>
      <c r="O6" s="283"/>
    </row>
    <row r="7" spans="1:15" ht="13.5" thickBot="1">
      <c r="A7" s="136"/>
      <c r="B7" s="276"/>
      <c r="C7" s="137" t="s">
        <v>101</v>
      </c>
      <c r="D7" s="138" t="s">
        <v>102</v>
      </c>
      <c r="E7" s="137" t="s">
        <v>101</v>
      </c>
      <c r="F7" s="138" t="s">
        <v>102</v>
      </c>
      <c r="G7" s="137" t="s">
        <v>101</v>
      </c>
      <c r="H7" s="138" t="s">
        <v>102</v>
      </c>
      <c r="I7" s="135"/>
      <c r="J7" s="139" t="s">
        <v>101</v>
      </c>
      <c r="K7" s="140" t="s">
        <v>102</v>
      </c>
      <c r="L7" s="141" t="s">
        <v>103</v>
      </c>
      <c r="M7" s="142"/>
      <c r="N7" s="139" t="s">
        <v>101</v>
      </c>
      <c r="O7" s="140" t="s">
        <v>102</v>
      </c>
    </row>
    <row r="8" spans="1:15" ht="15" customHeight="1">
      <c r="A8" s="284" t="s">
        <v>104</v>
      </c>
      <c r="B8" s="143" t="s">
        <v>64</v>
      </c>
      <c r="C8" s="144"/>
      <c r="D8" s="143"/>
      <c r="E8" s="145"/>
      <c r="F8" s="143"/>
      <c r="G8" s="145"/>
      <c r="H8" s="143"/>
      <c r="I8" s="135"/>
      <c r="J8" s="145">
        <f>(C8+E8+G8)*30</f>
        <v>0</v>
      </c>
      <c r="K8" s="143">
        <f>(D8+F8+H8)*30</f>
        <v>0</v>
      </c>
      <c r="L8" s="146">
        <f>SUM(C8:H8)*30</f>
        <v>0</v>
      </c>
      <c r="M8" s="134"/>
      <c r="N8" s="145">
        <v>360</v>
      </c>
      <c r="O8" s="143">
        <v>240</v>
      </c>
    </row>
    <row r="9" spans="1:15">
      <c r="A9" s="285"/>
      <c r="B9" s="147" t="s">
        <v>105</v>
      </c>
      <c r="C9" s="148"/>
      <c r="D9" s="147"/>
      <c r="E9" s="149"/>
      <c r="F9" s="147"/>
      <c r="G9" s="149"/>
      <c r="H9" s="147"/>
      <c r="I9" s="135"/>
      <c r="J9" s="287">
        <f>(C9+C10+E9+E10+G9+G10)*30</f>
        <v>0</v>
      </c>
      <c r="K9" s="289">
        <f>(D9+D10+F9+F10+H9+H10)*30</f>
        <v>0</v>
      </c>
      <c r="L9" s="291">
        <f>SUM(C9:G10)*30</f>
        <v>0</v>
      </c>
      <c r="M9" s="134"/>
      <c r="N9" s="287">
        <v>450</v>
      </c>
      <c r="O9" s="289">
        <v>180</v>
      </c>
    </row>
    <row r="10" spans="1:15">
      <c r="A10" s="285"/>
      <c r="B10" s="147" t="s">
        <v>105</v>
      </c>
      <c r="C10" s="148"/>
      <c r="D10" s="147"/>
      <c r="E10" s="149"/>
      <c r="F10" s="147"/>
      <c r="G10" s="149"/>
      <c r="H10" s="147"/>
      <c r="I10" s="135"/>
      <c r="J10" s="288"/>
      <c r="K10" s="290"/>
      <c r="L10" s="291"/>
      <c r="M10" s="134"/>
      <c r="N10" s="288"/>
      <c r="O10" s="290"/>
    </row>
    <row r="11" spans="1:15">
      <c r="A11" s="285"/>
      <c r="B11" s="147" t="s">
        <v>106</v>
      </c>
      <c r="C11" s="148"/>
      <c r="D11" s="150"/>
      <c r="E11" s="151"/>
      <c r="F11" s="150"/>
      <c r="G11" s="151"/>
      <c r="H11" s="150"/>
      <c r="I11" s="135"/>
      <c r="J11" s="149">
        <f t="shared" ref="J11:K23" si="0">(C11+E11+G11)*30</f>
        <v>0</v>
      </c>
      <c r="K11" s="152"/>
      <c r="L11" s="153">
        <f t="shared" ref="L11:L27" si="1">SUM(C11:H11)*30</f>
        <v>0</v>
      </c>
      <c r="M11" s="134"/>
      <c r="N11" s="149">
        <v>30</v>
      </c>
      <c r="O11" s="154"/>
    </row>
    <row r="12" spans="1:15">
      <c r="A12" s="285"/>
      <c r="B12" s="147" t="s">
        <v>69</v>
      </c>
      <c r="C12" s="148"/>
      <c r="D12" s="147"/>
      <c r="E12" s="149"/>
      <c r="F12" s="147"/>
      <c r="G12" s="149"/>
      <c r="H12" s="147"/>
      <c r="I12" s="135"/>
      <c r="J12" s="149">
        <f t="shared" si="0"/>
        <v>0</v>
      </c>
      <c r="K12" s="147">
        <f t="shared" si="0"/>
        <v>0</v>
      </c>
      <c r="L12" s="153">
        <f t="shared" si="1"/>
        <v>0</v>
      </c>
      <c r="M12" s="134"/>
      <c r="N12" s="149">
        <v>60</v>
      </c>
      <c r="O12" s="147">
        <v>240</v>
      </c>
    </row>
    <row r="13" spans="1:15">
      <c r="A13" s="285"/>
      <c r="B13" s="147" t="s">
        <v>70</v>
      </c>
      <c r="C13" s="148"/>
      <c r="D13" s="147"/>
      <c r="E13" s="149"/>
      <c r="F13" s="147"/>
      <c r="G13" s="149"/>
      <c r="H13" s="147"/>
      <c r="I13" s="135"/>
      <c r="J13" s="149">
        <f t="shared" si="0"/>
        <v>0</v>
      </c>
      <c r="K13" s="147">
        <f t="shared" si="0"/>
        <v>0</v>
      </c>
      <c r="L13" s="153">
        <f t="shared" si="1"/>
        <v>0</v>
      </c>
      <c r="M13" s="134"/>
      <c r="N13" s="149">
        <v>30</v>
      </c>
      <c r="O13" s="147">
        <v>180</v>
      </c>
    </row>
    <row r="14" spans="1:15">
      <c r="A14" s="285"/>
      <c r="B14" s="147" t="s">
        <v>107</v>
      </c>
      <c r="C14" s="148"/>
      <c r="D14" s="154"/>
      <c r="E14" s="155"/>
      <c r="F14" s="154"/>
      <c r="G14" s="155"/>
      <c r="H14" s="154"/>
      <c r="I14" s="135"/>
      <c r="J14" s="149">
        <f t="shared" si="0"/>
        <v>0</v>
      </c>
      <c r="K14" s="152"/>
      <c r="L14" s="153">
        <f t="shared" si="1"/>
        <v>0</v>
      </c>
      <c r="M14" s="134"/>
      <c r="N14" s="149">
        <v>60</v>
      </c>
      <c r="O14" s="154"/>
    </row>
    <row r="15" spans="1:15">
      <c r="A15" s="285"/>
      <c r="B15" s="147" t="s">
        <v>71</v>
      </c>
      <c r="C15" s="148"/>
      <c r="D15" s="147"/>
      <c r="E15" s="149"/>
      <c r="F15" s="147"/>
      <c r="G15" s="149"/>
      <c r="H15" s="147"/>
      <c r="I15" s="135"/>
      <c r="J15" s="149">
        <f t="shared" si="0"/>
        <v>0</v>
      </c>
      <c r="K15" s="147">
        <f t="shared" si="0"/>
        <v>0</v>
      </c>
      <c r="L15" s="153">
        <f t="shared" si="1"/>
        <v>0</v>
      </c>
      <c r="M15" s="134"/>
      <c r="N15" s="149">
        <v>30</v>
      </c>
      <c r="O15" s="147">
        <v>240</v>
      </c>
    </row>
    <row r="16" spans="1:15">
      <c r="A16" s="285"/>
      <c r="B16" s="147" t="s">
        <v>72</v>
      </c>
      <c r="C16" s="148"/>
      <c r="D16" s="147"/>
      <c r="E16" s="149"/>
      <c r="F16" s="147"/>
      <c r="G16" s="149"/>
      <c r="H16" s="147"/>
      <c r="I16" s="135"/>
      <c r="J16" s="149">
        <f t="shared" si="0"/>
        <v>0</v>
      </c>
      <c r="K16" s="147">
        <f t="shared" si="0"/>
        <v>0</v>
      </c>
      <c r="L16" s="153">
        <f t="shared" si="1"/>
        <v>0</v>
      </c>
      <c r="M16" s="134"/>
      <c r="N16" s="149">
        <v>30</v>
      </c>
      <c r="O16" s="147">
        <v>240</v>
      </c>
    </row>
    <row r="17" spans="1:15">
      <c r="A17" s="285"/>
      <c r="B17" s="147" t="s">
        <v>73</v>
      </c>
      <c r="C17" s="148"/>
      <c r="D17" s="147"/>
      <c r="E17" s="149"/>
      <c r="F17" s="147"/>
      <c r="G17" s="149"/>
      <c r="H17" s="147"/>
      <c r="I17" s="135"/>
      <c r="J17" s="149">
        <f t="shared" si="0"/>
        <v>0</v>
      </c>
      <c r="K17" s="147">
        <f t="shared" si="0"/>
        <v>0</v>
      </c>
      <c r="L17" s="153">
        <f t="shared" si="1"/>
        <v>0</v>
      </c>
      <c r="M17" s="134"/>
      <c r="N17" s="149">
        <v>30</v>
      </c>
      <c r="O17" s="147">
        <v>240</v>
      </c>
    </row>
    <row r="18" spans="1:15">
      <c r="A18" s="285"/>
      <c r="B18" s="147" t="s">
        <v>74</v>
      </c>
      <c r="C18" s="148"/>
      <c r="D18" s="147"/>
      <c r="E18" s="149"/>
      <c r="F18" s="147"/>
      <c r="G18" s="149"/>
      <c r="H18" s="147"/>
      <c r="I18" s="135"/>
      <c r="J18" s="149">
        <f t="shared" si="0"/>
        <v>0</v>
      </c>
      <c r="K18" s="147">
        <f t="shared" si="0"/>
        <v>0</v>
      </c>
      <c r="L18" s="153">
        <f t="shared" si="1"/>
        <v>0</v>
      </c>
      <c r="M18" s="134"/>
      <c r="N18" s="149">
        <v>30</v>
      </c>
      <c r="O18" s="147">
        <v>240</v>
      </c>
    </row>
    <row r="19" spans="1:15">
      <c r="A19" s="285"/>
      <c r="B19" s="147" t="s">
        <v>76</v>
      </c>
      <c r="C19" s="148"/>
      <c r="D19" s="147"/>
      <c r="E19" s="149"/>
      <c r="F19" s="147"/>
      <c r="G19" s="149"/>
      <c r="H19" s="147"/>
      <c r="I19" s="135"/>
      <c r="J19" s="149">
        <f t="shared" si="0"/>
        <v>0</v>
      </c>
      <c r="K19" s="147">
        <f t="shared" si="0"/>
        <v>0</v>
      </c>
      <c r="L19" s="153">
        <f t="shared" si="1"/>
        <v>0</v>
      </c>
      <c r="M19" s="134"/>
      <c r="N19" s="149">
        <v>300</v>
      </c>
      <c r="O19" s="147">
        <v>180</v>
      </c>
    </row>
    <row r="20" spans="1:15">
      <c r="A20" s="285"/>
      <c r="B20" s="147" t="s">
        <v>78</v>
      </c>
      <c r="C20" s="148"/>
      <c r="D20" s="147"/>
      <c r="E20" s="149"/>
      <c r="F20" s="147"/>
      <c r="G20" s="149"/>
      <c r="H20" s="147"/>
      <c r="I20" s="135"/>
      <c r="J20" s="149">
        <f t="shared" si="0"/>
        <v>0</v>
      </c>
      <c r="K20" s="147">
        <f t="shared" si="0"/>
        <v>0</v>
      </c>
      <c r="L20" s="153">
        <f t="shared" si="1"/>
        <v>0</v>
      </c>
      <c r="M20" s="134"/>
      <c r="N20" s="149">
        <v>30</v>
      </c>
      <c r="O20" s="147">
        <v>180</v>
      </c>
    </row>
    <row r="21" spans="1:15">
      <c r="A21" s="285"/>
      <c r="B21" s="147" t="s">
        <v>80</v>
      </c>
      <c r="C21" s="148"/>
      <c r="D21" s="154"/>
      <c r="E21" s="149"/>
      <c r="F21" s="154"/>
      <c r="G21" s="149"/>
      <c r="H21" s="154"/>
      <c r="I21" s="135"/>
      <c r="J21" s="149">
        <f t="shared" si="0"/>
        <v>0</v>
      </c>
      <c r="K21" s="152"/>
      <c r="L21" s="153">
        <f t="shared" si="1"/>
        <v>0</v>
      </c>
      <c r="M21" s="134"/>
      <c r="N21" s="149">
        <v>270</v>
      </c>
      <c r="O21" s="154"/>
    </row>
    <row r="22" spans="1:15">
      <c r="A22" s="285"/>
      <c r="B22" s="147" t="s">
        <v>82</v>
      </c>
      <c r="C22" s="148"/>
      <c r="D22" s="154"/>
      <c r="E22" s="155"/>
      <c r="F22" s="154"/>
      <c r="G22" s="155"/>
      <c r="H22" s="154"/>
      <c r="I22" s="135"/>
      <c r="J22" s="149">
        <f t="shared" si="0"/>
        <v>0</v>
      </c>
      <c r="K22" s="152"/>
      <c r="L22" s="153">
        <f t="shared" si="1"/>
        <v>0</v>
      </c>
      <c r="M22" s="134"/>
      <c r="N22" s="149">
        <v>30</v>
      </c>
      <c r="O22" s="154"/>
    </row>
    <row r="23" spans="1:15" ht="13.5" thickBot="1">
      <c r="A23" s="286"/>
      <c r="B23" s="251" t="s">
        <v>88</v>
      </c>
      <c r="C23" s="157"/>
      <c r="D23" s="154"/>
      <c r="E23" s="158"/>
      <c r="F23" s="154"/>
      <c r="G23" s="158"/>
      <c r="H23" s="154"/>
      <c r="I23" s="135"/>
      <c r="J23" s="159">
        <f t="shared" si="0"/>
        <v>0</v>
      </c>
      <c r="K23" s="160"/>
      <c r="L23" s="156">
        <f t="shared" si="1"/>
        <v>0</v>
      </c>
      <c r="M23" s="134"/>
      <c r="N23" s="158">
        <v>90</v>
      </c>
      <c r="O23" s="161"/>
    </row>
    <row r="24" spans="1:15" s="166" customFormat="1">
      <c r="A24" s="292" t="s">
        <v>108</v>
      </c>
      <c r="B24" s="146" t="s">
        <v>109</v>
      </c>
      <c r="C24" s="162"/>
      <c r="D24" s="163"/>
      <c r="E24" s="162"/>
      <c r="F24" s="163"/>
      <c r="G24" s="162"/>
      <c r="H24" s="163"/>
      <c r="I24" s="133"/>
      <c r="J24" s="164"/>
      <c r="K24" s="143">
        <f>(C24+E24+G24)*30</f>
        <v>0</v>
      </c>
      <c r="L24" s="165">
        <f t="shared" si="1"/>
        <v>0</v>
      </c>
      <c r="M24" s="133"/>
      <c r="N24" s="162"/>
      <c r="O24" s="163">
        <v>240</v>
      </c>
    </row>
    <row r="25" spans="1:15" s="166" customFormat="1">
      <c r="A25" s="293"/>
      <c r="B25" s="153" t="s">
        <v>110</v>
      </c>
      <c r="C25" s="167"/>
      <c r="D25" s="147"/>
      <c r="E25" s="167"/>
      <c r="F25" s="147"/>
      <c r="G25" s="167"/>
      <c r="H25" s="147"/>
      <c r="I25" s="133"/>
      <c r="J25" s="167"/>
      <c r="K25" s="143">
        <f t="shared" ref="K25:K27" si="2">(C25+E25+G25)*30</f>
        <v>0</v>
      </c>
      <c r="L25" s="168">
        <f t="shared" si="1"/>
        <v>0</v>
      </c>
      <c r="M25" s="133"/>
      <c r="N25" s="167"/>
      <c r="O25" s="147">
        <v>240</v>
      </c>
    </row>
    <row r="26" spans="1:15" s="166" customFormat="1">
      <c r="A26" s="293"/>
      <c r="B26" s="153" t="s">
        <v>111</v>
      </c>
      <c r="C26" s="167"/>
      <c r="D26" s="147"/>
      <c r="E26" s="167"/>
      <c r="F26" s="147"/>
      <c r="G26" s="167"/>
      <c r="H26" s="147"/>
      <c r="I26" s="133"/>
      <c r="J26" s="167"/>
      <c r="K26" s="143">
        <f t="shared" si="2"/>
        <v>0</v>
      </c>
      <c r="L26" s="168">
        <f t="shared" si="1"/>
        <v>0</v>
      </c>
      <c r="M26" s="133"/>
      <c r="N26" s="167"/>
      <c r="O26" s="147">
        <v>240</v>
      </c>
    </row>
    <row r="27" spans="1:15" s="166" customFormat="1" ht="13.5" thickBot="1">
      <c r="A27" s="294"/>
      <c r="B27" s="156" t="s">
        <v>112</v>
      </c>
      <c r="C27" s="169"/>
      <c r="D27" s="170"/>
      <c r="E27" s="169"/>
      <c r="F27" s="170"/>
      <c r="G27" s="169"/>
      <c r="H27" s="170"/>
      <c r="I27" s="133"/>
      <c r="J27" s="169"/>
      <c r="K27" s="170">
        <f t="shared" si="2"/>
        <v>0</v>
      </c>
      <c r="L27" s="156">
        <f t="shared" si="1"/>
        <v>0</v>
      </c>
      <c r="M27" s="133"/>
      <c r="N27" s="169"/>
      <c r="O27" s="170">
        <v>240</v>
      </c>
    </row>
    <row r="28" spans="1:15">
      <c r="A28" s="295" t="s">
        <v>113</v>
      </c>
      <c r="B28" s="143" t="s">
        <v>114</v>
      </c>
      <c r="C28" s="298"/>
      <c r="D28" s="299"/>
      <c r="E28" s="300"/>
      <c r="F28" s="299"/>
      <c r="G28" s="300"/>
      <c r="H28" s="299"/>
      <c r="I28" s="135"/>
      <c r="J28" s="145"/>
      <c r="K28" s="143">
        <f>(C28+E28+G28)*30</f>
        <v>0</v>
      </c>
      <c r="L28" s="145">
        <f>SUM(C28:H28)*30</f>
        <v>0</v>
      </c>
      <c r="M28" s="171"/>
      <c r="N28" s="145"/>
      <c r="O28" s="143">
        <v>120</v>
      </c>
    </row>
    <row r="29" spans="1:15">
      <c r="A29" s="296"/>
      <c r="B29" s="147" t="s">
        <v>115</v>
      </c>
      <c r="C29" s="301"/>
      <c r="D29" s="302"/>
      <c r="E29" s="303"/>
      <c r="F29" s="302"/>
      <c r="G29" s="303"/>
      <c r="H29" s="302"/>
      <c r="I29" s="135"/>
      <c r="J29" s="149"/>
      <c r="K29" s="147">
        <f>(C29+E29+G29)*30</f>
        <v>0</v>
      </c>
      <c r="L29" s="149">
        <f>SUM(C29:H29)*30</f>
        <v>0</v>
      </c>
      <c r="M29" s="171"/>
      <c r="N29" s="149"/>
      <c r="O29" s="147">
        <v>120</v>
      </c>
    </row>
    <row r="30" spans="1:15">
      <c r="A30" s="296"/>
      <c r="B30" s="147" t="s">
        <v>84</v>
      </c>
      <c r="C30" s="301"/>
      <c r="D30" s="302"/>
      <c r="E30" s="301"/>
      <c r="F30" s="302"/>
      <c r="G30" s="301"/>
      <c r="H30" s="302"/>
      <c r="I30" s="135"/>
      <c r="J30" s="149"/>
      <c r="K30" s="147">
        <f t="shared" ref="K30:K33" si="3">(C30+E30+G30)*30</f>
        <v>0</v>
      </c>
      <c r="L30" s="149">
        <f>SUM(C30:H30)*30</f>
        <v>0</v>
      </c>
      <c r="M30" s="171"/>
      <c r="N30" s="149"/>
      <c r="O30" s="147">
        <v>30</v>
      </c>
    </row>
    <row r="31" spans="1:15">
      <c r="A31" s="296"/>
      <c r="B31" s="172" t="s">
        <v>116</v>
      </c>
      <c r="C31" s="301"/>
      <c r="D31" s="302"/>
      <c r="E31" s="301"/>
      <c r="F31" s="302"/>
      <c r="G31" s="301"/>
      <c r="H31" s="302"/>
      <c r="I31" s="135"/>
      <c r="J31" s="149"/>
      <c r="K31" s="147">
        <f t="shared" si="3"/>
        <v>0</v>
      </c>
      <c r="L31" s="149">
        <f>SUM(C31:H31)*30</f>
        <v>0</v>
      </c>
      <c r="M31" s="171"/>
      <c r="N31" s="149"/>
      <c r="O31" s="147">
        <v>30</v>
      </c>
    </row>
    <row r="32" spans="1:15">
      <c r="A32" s="296"/>
      <c r="B32" s="147" t="s">
        <v>117</v>
      </c>
      <c r="C32" s="301"/>
      <c r="D32" s="302"/>
      <c r="E32" s="301"/>
      <c r="F32" s="302"/>
      <c r="G32" s="301"/>
      <c r="H32" s="302"/>
      <c r="I32" s="135"/>
      <c r="J32" s="149"/>
      <c r="K32" s="147">
        <f t="shared" si="3"/>
        <v>0</v>
      </c>
      <c r="L32" s="149">
        <f t="shared" ref="L32:L34" si="4">SUM(C32:H32)*30</f>
        <v>0</v>
      </c>
      <c r="M32" s="171"/>
      <c r="N32" s="149"/>
      <c r="O32" s="147">
        <v>30</v>
      </c>
    </row>
    <row r="33" spans="1:15">
      <c r="A33" s="296"/>
      <c r="B33" s="172" t="s">
        <v>118</v>
      </c>
      <c r="C33" s="301"/>
      <c r="D33" s="302"/>
      <c r="E33" s="301"/>
      <c r="F33" s="302"/>
      <c r="G33" s="301"/>
      <c r="H33" s="302"/>
      <c r="I33" s="135"/>
      <c r="J33" s="149"/>
      <c r="K33" s="147">
        <f t="shared" si="3"/>
        <v>0</v>
      </c>
      <c r="L33" s="149">
        <f t="shared" si="4"/>
        <v>0</v>
      </c>
      <c r="M33" s="171"/>
      <c r="N33" s="149"/>
      <c r="O33" s="147">
        <v>30</v>
      </c>
    </row>
    <row r="34" spans="1:15" ht="13.5" thickBot="1">
      <c r="A34" s="297"/>
      <c r="B34" s="173" t="s">
        <v>119</v>
      </c>
      <c r="C34" s="304"/>
      <c r="D34" s="305"/>
      <c r="E34" s="304"/>
      <c r="F34" s="305"/>
      <c r="G34" s="304"/>
      <c r="H34" s="305"/>
      <c r="I34" s="135"/>
      <c r="J34" s="174"/>
      <c r="K34" s="170">
        <f>(C34+E34+G34)*30</f>
        <v>0</v>
      </c>
      <c r="L34" s="174">
        <f t="shared" si="4"/>
        <v>0</v>
      </c>
      <c r="M34" s="171"/>
      <c r="N34" s="174"/>
      <c r="O34" s="170">
        <v>30</v>
      </c>
    </row>
    <row r="35" spans="1:15" ht="13.5" thickBot="1">
      <c r="A35" s="133"/>
      <c r="B35" s="133"/>
      <c r="C35" s="133"/>
      <c r="D35" s="133"/>
      <c r="E35" s="133"/>
      <c r="F35" s="133"/>
      <c r="G35" s="133"/>
      <c r="H35" s="133"/>
      <c r="J35" s="133"/>
      <c r="K35" s="133"/>
      <c r="L35" s="133"/>
      <c r="M35" s="133"/>
      <c r="N35" s="133"/>
      <c r="O35" s="133"/>
    </row>
    <row r="36" spans="1:15" ht="15.75" thickBot="1">
      <c r="A36" s="133"/>
      <c r="B36" s="175" t="s">
        <v>120</v>
      </c>
      <c r="C36" s="307">
        <f>SUM(C8:D34)</f>
        <v>0</v>
      </c>
      <c r="D36" s="308"/>
      <c r="E36" s="307">
        <f>SUM(E8:F34)</f>
        <v>0</v>
      </c>
      <c r="F36" s="308"/>
      <c r="G36" s="307">
        <f>SUM(G8:H34)</f>
        <v>0</v>
      </c>
      <c r="H36" s="308"/>
      <c r="J36" s="176">
        <f>SUM(J8:J34)</f>
        <v>0</v>
      </c>
      <c r="K36" s="176">
        <f>SUM(K8:K34)</f>
        <v>0</v>
      </c>
      <c r="L36" s="176">
        <f>SUM(L8:L34)</f>
        <v>0</v>
      </c>
      <c r="M36" s="133"/>
      <c r="N36" s="176">
        <f>SUM(N8:N34)</f>
        <v>1830</v>
      </c>
      <c r="O36" s="176">
        <v>870</v>
      </c>
    </row>
    <row r="37" spans="1:15" ht="15" customHeight="1">
      <c r="A37" s="133"/>
      <c r="B37" s="133"/>
      <c r="C37" s="309" t="str">
        <f>IF(C36&lt;C6,"za mało godzin",IF(C36&gt;C6,"za dużo godzin"," "))</f>
        <v>za mało godzin</v>
      </c>
      <c r="D37" s="310"/>
      <c r="E37" s="309" t="str">
        <f>IF(E36&lt;E6,"za mało godzin",IF(E36&gt;E6,"za dużo godzin"," "))</f>
        <v>za mało godzin</v>
      </c>
      <c r="F37" s="310"/>
      <c r="G37" s="309" t="str">
        <f>IF(G36&lt;G6,"za mało godzin",IF(G36&gt;G6,"za dużo godzin"," "))</f>
        <v>za mało godzin</v>
      </c>
      <c r="H37" s="310"/>
      <c r="J37" s="306" t="str">
        <f>IF(K36&lt;O36,"za mało godzin na rozszerzenie i uzupełnienie"," ")</f>
        <v>za mało godzin na rozszerzenie i uzupełnienie</v>
      </c>
      <c r="K37" s="306"/>
      <c r="L37" s="133"/>
      <c r="M37" s="133"/>
      <c r="N37" s="133"/>
      <c r="O37" s="133"/>
    </row>
    <row r="38" spans="1:15" ht="15.75" thickBot="1">
      <c r="B38" s="177"/>
      <c r="C38" s="178" t="str">
        <f>IF(C36&lt;C6,"brakuje",IF(C36&gt;C6,"do zdjęcia"," "))</f>
        <v>brakuje</v>
      </c>
      <c r="D38" s="179">
        <f>IF(C36&lt;C6,C6-C36,IF(C36&gt;C6,C36-C6,"  "))</f>
        <v>30</v>
      </c>
      <c r="E38" s="178" t="str">
        <f>IF(E36&lt;E6,"brakuje",IF(E36&gt;E6,"do zdjęcia"," "))</f>
        <v>brakuje</v>
      </c>
      <c r="F38" s="179">
        <f>IF(E36&lt;E6,E6-E36,IF(E36&gt;E6,E36-E6,"  "))</f>
        <v>32</v>
      </c>
      <c r="G38" s="178" t="str">
        <f>IF(G36&lt;G6,"brakuje",IF(G36&gt;G6,"do zdjęcia"," "))</f>
        <v>brakuje</v>
      </c>
      <c r="H38" s="179">
        <f>IF(G36&lt;G6,G6-G36,IF(G36&gt;G6,G36-G6,"  "))</f>
        <v>29</v>
      </c>
      <c r="J38" s="306"/>
      <c r="K38" s="306"/>
    </row>
    <row r="39" spans="1:15">
      <c r="J39" s="306"/>
      <c r="K39" s="306"/>
    </row>
  </sheetData>
  <sheetProtection sheet="1"/>
  <protectedRanges>
    <protectedRange sqref="C8:H34" name="Rozstęp1"/>
  </protectedRanges>
  <dataConsolidate/>
  <mergeCells count="45">
    <mergeCell ref="J37:K39"/>
    <mergeCell ref="C36:D36"/>
    <mergeCell ref="E36:F36"/>
    <mergeCell ref="G36:H36"/>
    <mergeCell ref="C37:D37"/>
    <mergeCell ref="E37:F37"/>
    <mergeCell ref="G37:H37"/>
    <mergeCell ref="G32:H32"/>
    <mergeCell ref="C33:D33"/>
    <mergeCell ref="E33:F33"/>
    <mergeCell ref="G33:H33"/>
    <mergeCell ref="C34:D34"/>
    <mergeCell ref="E34:F34"/>
    <mergeCell ref="G34:H34"/>
    <mergeCell ref="A24:A27"/>
    <mergeCell ref="A28:A34"/>
    <mergeCell ref="C28:D28"/>
    <mergeCell ref="E28:F28"/>
    <mergeCell ref="G28:H28"/>
    <mergeCell ref="C29:D29"/>
    <mergeCell ref="E29:F29"/>
    <mergeCell ref="G29:H29"/>
    <mergeCell ref="C30:D30"/>
    <mergeCell ref="E30:F30"/>
    <mergeCell ref="G30:H30"/>
    <mergeCell ref="C31:D31"/>
    <mergeCell ref="E31:F31"/>
    <mergeCell ref="G31:H31"/>
    <mergeCell ref="C32:D32"/>
    <mergeCell ref="E32:F32"/>
    <mergeCell ref="J6:L6"/>
    <mergeCell ref="N6:O6"/>
    <mergeCell ref="A8:A23"/>
    <mergeCell ref="J9:J10"/>
    <mergeCell ref="K9:K10"/>
    <mergeCell ref="L9:L10"/>
    <mergeCell ref="N9:N10"/>
    <mergeCell ref="O9:O10"/>
    <mergeCell ref="C5:D5"/>
    <mergeCell ref="E5:F5"/>
    <mergeCell ref="G5:H5"/>
    <mergeCell ref="B6:B7"/>
    <mergeCell ref="C6:D6"/>
    <mergeCell ref="E6:F6"/>
    <mergeCell ref="G6:H6"/>
  </mergeCells>
  <phoneticPr fontId="0" type="noConversion"/>
  <conditionalFormatting sqref="K36:L36">
    <cfRule type="cellIs" dxfId="54" priority="30" operator="lessThan">
      <formula>870</formula>
    </cfRule>
  </conditionalFormatting>
  <conditionalFormatting sqref="K12">
    <cfRule type="cellIs" dxfId="53" priority="29" operator="between">
      <formula>1</formula>
      <formula>$O$12-1</formula>
    </cfRule>
  </conditionalFormatting>
  <conditionalFormatting sqref="K13">
    <cfRule type="cellIs" dxfId="52" priority="28" operator="between">
      <formula>1</formula>
      <formula>$O$13-1</formula>
    </cfRule>
  </conditionalFormatting>
  <conditionalFormatting sqref="K15">
    <cfRule type="cellIs" dxfId="51" priority="27" operator="between">
      <formula>1</formula>
      <formula>$O$15-1</formula>
    </cfRule>
  </conditionalFormatting>
  <conditionalFormatting sqref="K16">
    <cfRule type="cellIs" dxfId="50" priority="26" operator="between">
      <formula>1</formula>
      <formula>$O$16-1</formula>
    </cfRule>
  </conditionalFormatting>
  <conditionalFormatting sqref="K17:K20">
    <cfRule type="cellIs" dxfId="49" priority="25" operator="between">
      <formula>1</formula>
      <formula>$O$20-1</formula>
    </cfRule>
  </conditionalFormatting>
  <conditionalFormatting sqref="K28">
    <cfRule type="cellIs" dxfId="48" priority="24" operator="between">
      <formula>1</formula>
      <formula>$O$28-1</formula>
    </cfRule>
  </conditionalFormatting>
  <conditionalFormatting sqref="G36:H36">
    <cfRule type="cellIs" dxfId="47" priority="23" operator="notEqual">
      <formula>$G$6</formula>
    </cfRule>
  </conditionalFormatting>
  <conditionalFormatting sqref="J8">
    <cfRule type="cellIs" dxfId="46" priority="22" operator="lessThan">
      <formula>$N$8</formula>
    </cfRule>
  </conditionalFormatting>
  <conditionalFormatting sqref="J9:J10">
    <cfRule type="cellIs" dxfId="45" priority="21" operator="lessThan">
      <formula>$N$9</formula>
    </cfRule>
  </conditionalFormatting>
  <conditionalFormatting sqref="J11">
    <cfRule type="cellIs" dxfId="44" priority="20" operator="lessThan">
      <formula>N11</formula>
    </cfRule>
  </conditionalFormatting>
  <conditionalFormatting sqref="J12">
    <cfRule type="cellIs" dxfId="43" priority="19" operator="lessThan">
      <formula>$N$12</formula>
    </cfRule>
  </conditionalFormatting>
  <conditionalFormatting sqref="J13">
    <cfRule type="cellIs" dxfId="42" priority="18" operator="lessThan">
      <formula>$N$13</formula>
    </cfRule>
  </conditionalFormatting>
  <conditionalFormatting sqref="J14">
    <cfRule type="cellIs" dxfId="41" priority="17" operator="lessThan">
      <formula>$N$14</formula>
    </cfRule>
  </conditionalFormatting>
  <conditionalFormatting sqref="J15">
    <cfRule type="cellIs" dxfId="40" priority="16" operator="lessThan">
      <formula>$N$15</formula>
    </cfRule>
  </conditionalFormatting>
  <conditionalFormatting sqref="J16">
    <cfRule type="cellIs" dxfId="39" priority="15" operator="lessThan">
      <formula>$N$16</formula>
    </cfRule>
  </conditionalFormatting>
  <conditionalFormatting sqref="J17">
    <cfRule type="cellIs" dxfId="38" priority="14" operator="lessThan">
      <formula>$N$17</formula>
    </cfRule>
  </conditionalFormatting>
  <conditionalFormatting sqref="J18">
    <cfRule type="cellIs" dxfId="37" priority="13" operator="lessThan">
      <formula>$N$18</formula>
    </cfRule>
  </conditionalFormatting>
  <conditionalFormatting sqref="J19">
    <cfRule type="cellIs" dxfId="36" priority="12" operator="lessThan">
      <formula>$N$19</formula>
    </cfRule>
  </conditionalFormatting>
  <conditionalFormatting sqref="J20">
    <cfRule type="cellIs" dxfId="35" priority="11" operator="lessThan">
      <formula>$N$20</formula>
    </cfRule>
  </conditionalFormatting>
  <conditionalFormatting sqref="J21">
    <cfRule type="cellIs" dxfId="34" priority="10" operator="lessThan">
      <formula>$N$21</formula>
    </cfRule>
  </conditionalFormatting>
  <conditionalFormatting sqref="J22">
    <cfRule type="cellIs" dxfId="33" priority="9" operator="lessThan">
      <formula>$N$22</formula>
    </cfRule>
  </conditionalFormatting>
  <conditionalFormatting sqref="J23">
    <cfRule type="cellIs" dxfId="32" priority="8" operator="lessThan">
      <formula>$N$27</formula>
    </cfRule>
  </conditionalFormatting>
  <conditionalFormatting sqref="K8">
    <cfRule type="cellIs" dxfId="31" priority="7" operator="between">
      <formula>1</formula>
      <formula>$O$8-1</formula>
    </cfRule>
  </conditionalFormatting>
  <conditionalFormatting sqref="K9:K10">
    <cfRule type="cellIs" dxfId="30" priority="6" operator="between">
      <formula>1</formula>
      <formula>$O$9-1</formula>
    </cfRule>
  </conditionalFormatting>
  <conditionalFormatting sqref="K29:K33">
    <cfRule type="cellIs" dxfId="29" priority="5" operator="between">
      <formula>1</formula>
      <formula>$O$33-1</formula>
    </cfRule>
  </conditionalFormatting>
  <conditionalFormatting sqref="K24:K27">
    <cfRule type="cellIs" dxfId="28" priority="4" operator="between">
      <formula>1</formula>
      <formula>$O$27-1</formula>
    </cfRule>
  </conditionalFormatting>
  <conditionalFormatting sqref="C36:D36">
    <cfRule type="cellIs" dxfId="27" priority="3" operator="notEqual">
      <formula>$C$6</formula>
    </cfRule>
  </conditionalFormatting>
  <conditionalFormatting sqref="E36:F36">
    <cfRule type="cellIs" dxfId="26" priority="2" operator="notEqual">
      <formula>$E$6</formula>
    </cfRule>
  </conditionalFormatting>
  <conditionalFormatting sqref="K34">
    <cfRule type="cellIs" dxfId="25" priority="1" operator="between">
      <formula>1</formula>
      <formula>$O$34-1</formula>
    </cfRule>
  </conditionalFormatting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Q54"/>
  <sheetViews>
    <sheetView tabSelected="1" topLeftCell="A4" workbookViewId="0">
      <selection activeCell="L28" sqref="L28"/>
    </sheetView>
  </sheetViews>
  <sheetFormatPr defaultRowHeight="12.75"/>
  <cols>
    <col min="1" max="1" width="9.140625" style="131"/>
    <col min="2" max="2" width="30.42578125" style="131" customWidth="1"/>
    <col min="3" max="3" width="8.5703125" style="131" customWidth="1"/>
    <col min="4" max="10" width="9.140625" style="131"/>
    <col min="11" max="11" width="3.5703125" style="131" customWidth="1"/>
    <col min="12" max="14" width="9.140625" style="131"/>
    <col min="15" max="15" width="3.5703125" style="131" customWidth="1"/>
    <col min="16" max="16384" width="9.140625" style="131"/>
  </cols>
  <sheetData>
    <row r="1" spans="1:17">
      <c r="A1" s="180" t="s">
        <v>121</v>
      </c>
      <c r="B1" s="180"/>
      <c r="C1" s="180"/>
    </row>
    <row r="2" spans="1:17">
      <c r="A2" s="180" t="s">
        <v>122</v>
      </c>
      <c r="B2" s="180"/>
      <c r="C2" s="180"/>
    </row>
    <row r="4" spans="1:17" ht="13.5" thickBot="1">
      <c r="A4" s="180"/>
      <c r="B4" s="180"/>
      <c r="C4" s="181"/>
      <c r="D4" s="181"/>
      <c r="E4" s="181"/>
      <c r="F4" s="181"/>
      <c r="G4" s="181"/>
      <c r="H4" s="181"/>
      <c r="I4" s="181"/>
      <c r="J4" s="181"/>
    </row>
    <row r="5" spans="1:17" ht="13.5" thickBot="1">
      <c r="A5" s="182"/>
      <c r="B5" s="183"/>
      <c r="C5" s="327" t="s">
        <v>95</v>
      </c>
      <c r="D5" s="328"/>
      <c r="E5" s="327" t="s">
        <v>96</v>
      </c>
      <c r="F5" s="328"/>
      <c r="G5" s="327" t="s">
        <v>97</v>
      </c>
      <c r="H5" s="328"/>
      <c r="I5" s="327" t="s">
        <v>123</v>
      </c>
      <c r="J5" s="328"/>
      <c r="L5" s="182"/>
      <c r="M5" s="182"/>
      <c r="N5" s="182"/>
      <c r="O5" s="182"/>
      <c r="P5" s="182"/>
      <c r="Q5" s="182"/>
    </row>
    <row r="6" spans="1:17" ht="31.5" customHeight="1" thickBot="1">
      <c r="A6" s="183"/>
      <c r="B6" s="329" t="s">
        <v>98</v>
      </c>
      <c r="C6" s="331">
        <v>33</v>
      </c>
      <c r="D6" s="332"/>
      <c r="E6" s="333">
        <v>35</v>
      </c>
      <c r="F6" s="332"/>
      <c r="G6" s="331">
        <v>34</v>
      </c>
      <c r="H6" s="332"/>
      <c r="I6" s="331">
        <v>31</v>
      </c>
      <c r="J6" s="332"/>
      <c r="K6" s="135"/>
      <c r="L6" s="311" t="s">
        <v>99</v>
      </c>
      <c r="M6" s="311"/>
      <c r="N6" s="312"/>
      <c r="O6" s="184"/>
      <c r="P6" s="313" t="s">
        <v>100</v>
      </c>
      <c r="Q6" s="314"/>
    </row>
    <row r="7" spans="1:17" ht="13.5" thickBot="1">
      <c r="A7" s="185"/>
      <c r="B7" s="330"/>
      <c r="C7" s="186" t="s">
        <v>101</v>
      </c>
      <c r="D7" s="187" t="s">
        <v>102</v>
      </c>
      <c r="E7" s="186" t="s">
        <v>101</v>
      </c>
      <c r="F7" s="187" t="s">
        <v>102</v>
      </c>
      <c r="G7" s="186" t="s">
        <v>101</v>
      </c>
      <c r="H7" s="187" t="s">
        <v>102</v>
      </c>
      <c r="I7" s="186" t="s">
        <v>101</v>
      </c>
      <c r="J7" s="187" t="s">
        <v>102</v>
      </c>
      <c r="K7" s="135"/>
      <c r="L7" s="188" t="s">
        <v>101</v>
      </c>
      <c r="M7" s="189" t="s">
        <v>102</v>
      </c>
      <c r="N7" s="190" t="s">
        <v>103</v>
      </c>
      <c r="O7" s="191"/>
      <c r="P7" s="188" t="s">
        <v>101</v>
      </c>
      <c r="Q7" s="189" t="s">
        <v>102</v>
      </c>
    </row>
    <row r="8" spans="1:17" ht="15" customHeight="1">
      <c r="A8" s="315" t="s">
        <v>104</v>
      </c>
      <c r="B8" s="192" t="s">
        <v>64</v>
      </c>
      <c r="C8" s="144"/>
      <c r="D8" s="143"/>
      <c r="E8" s="145"/>
      <c r="F8" s="143"/>
      <c r="G8" s="145"/>
      <c r="H8" s="143"/>
      <c r="I8" s="145"/>
      <c r="J8" s="143"/>
      <c r="K8" s="135"/>
      <c r="L8" s="193">
        <f>(C8+E8+G8+I8)*30</f>
        <v>0</v>
      </c>
      <c r="M8" s="192">
        <f>(D8+F8+H8+J8)*30</f>
        <v>0</v>
      </c>
      <c r="N8" s="194">
        <f>SUM(C8:J8)*30</f>
        <v>0</v>
      </c>
      <c r="O8" s="184"/>
      <c r="P8" s="193">
        <v>360</v>
      </c>
      <c r="Q8" s="192">
        <v>240</v>
      </c>
    </row>
    <row r="9" spans="1:17">
      <c r="A9" s="316"/>
      <c r="B9" s="195" t="s">
        <v>105</v>
      </c>
      <c r="C9" s="148"/>
      <c r="D9" s="147"/>
      <c r="E9" s="149"/>
      <c r="F9" s="147"/>
      <c r="G9" s="149"/>
      <c r="H9" s="147"/>
      <c r="I9" s="149"/>
      <c r="J9" s="147"/>
      <c r="K9" s="135"/>
      <c r="L9" s="318">
        <f>(C9+C10+E9+E10+G9+G10+I9+I10)*30</f>
        <v>0</v>
      </c>
      <c r="M9" s="320">
        <f>(D9+D10+F9+F10+H9+H10+J9+J10)*30</f>
        <v>0</v>
      </c>
      <c r="N9" s="322">
        <f>SUM(C9:G10)*30</f>
        <v>0</v>
      </c>
      <c r="O9" s="184"/>
      <c r="P9" s="323">
        <v>450</v>
      </c>
      <c r="Q9" s="325">
        <v>180</v>
      </c>
    </row>
    <row r="10" spans="1:17">
      <c r="A10" s="316"/>
      <c r="B10" s="195" t="s">
        <v>105</v>
      </c>
      <c r="C10" s="148"/>
      <c r="D10" s="147"/>
      <c r="E10" s="149"/>
      <c r="F10" s="147"/>
      <c r="G10" s="149"/>
      <c r="H10" s="147"/>
      <c r="I10" s="149"/>
      <c r="J10" s="147"/>
      <c r="K10" s="135"/>
      <c r="L10" s="319"/>
      <c r="M10" s="321"/>
      <c r="N10" s="322"/>
      <c r="O10" s="184"/>
      <c r="P10" s="324"/>
      <c r="Q10" s="326"/>
    </row>
    <row r="11" spans="1:17">
      <c r="A11" s="316"/>
      <c r="B11" s="195" t="s">
        <v>106</v>
      </c>
      <c r="C11" s="148"/>
      <c r="D11" s="150"/>
      <c r="E11" s="149"/>
      <c r="F11" s="150"/>
      <c r="G11" s="151"/>
      <c r="H11" s="150"/>
      <c r="I11" s="151"/>
      <c r="J11" s="150"/>
      <c r="K11" s="135"/>
      <c r="L11" s="193">
        <f>(C11+E11+G11+I11)*30</f>
        <v>0</v>
      </c>
      <c r="M11" s="150"/>
      <c r="N11" s="196">
        <f>SUM(C11:J11)*30</f>
        <v>0</v>
      </c>
      <c r="O11" s="184"/>
      <c r="P11" s="197">
        <v>30</v>
      </c>
      <c r="Q11" s="150"/>
    </row>
    <row r="12" spans="1:17">
      <c r="A12" s="316"/>
      <c r="B12" s="195" t="s">
        <v>69</v>
      </c>
      <c r="C12" s="148"/>
      <c r="D12" s="147"/>
      <c r="E12" s="149"/>
      <c r="F12" s="147"/>
      <c r="G12" s="149"/>
      <c r="H12" s="147"/>
      <c r="I12" s="149"/>
      <c r="J12" s="147"/>
      <c r="K12" s="135"/>
      <c r="L12" s="193">
        <f>(C12+E12+G12+I12)*30</f>
        <v>0</v>
      </c>
      <c r="M12" s="192">
        <f>(D12+F12+H12+J12)*30</f>
        <v>0</v>
      </c>
      <c r="N12" s="196">
        <f>SUM(C12:J12)*30</f>
        <v>0</v>
      </c>
      <c r="O12" s="184"/>
      <c r="P12" s="197">
        <v>60</v>
      </c>
      <c r="Q12" s="195">
        <v>240</v>
      </c>
    </row>
    <row r="13" spans="1:17">
      <c r="A13" s="316"/>
      <c r="B13" s="195" t="s">
        <v>70</v>
      </c>
      <c r="C13" s="148"/>
      <c r="D13" s="147"/>
      <c r="E13" s="149"/>
      <c r="F13" s="147"/>
      <c r="G13" s="149"/>
      <c r="H13" s="147"/>
      <c r="I13" s="149"/>
      <c r="J13" s="147"/>
      <c r="K13" s="135"/>
      <c r="L13" s="193">
        <f t="shared" ref="L13:M23" si="0">(C13+E13+G13+I13)*30</f>
        <v>0</v>
      </c>
      <c r="M13" s="192">
        <f>(D13+F13+H13+J13)*30</f>
        <v>0</v>
      </c>
      <c r="N13" s="196">
        <f t="shared" ref="N13:N23" si="1">SUM(C13:J13)*30</f>
        <v>0</v>
      </c>
      <c r="O13" s="184"/>
      <c r="P13" s="197">
        <v>30</v>
      </c>
      <c r="Q13" s="195">
        <v>180</v>
      </c>
    </row>
    <row r="14" spans="1:17">
      <c r="A14" s="316"/>
      <c r="B14" s="195" t="s">
        <v>107</v>
      </c>
      <c r="C14" s="148"/>
      <c r="D14" s="154"/>
      <c r="E14" s="149"/>
      <c r="F14" s="154"/>
      <c r="G14" s="155"/>
      <c r="H14" s="154"/>
      <c r="I14" s="155"/>
      <c r="J14" s="154"/>
      <c r="K14" s="135"/>
      <c r="L14" s="193">
        <f t="shared" si="0"/>
        <v>0</v>
      </c>
      <c r="M14" s="150"/>
      <c r="N14" s="196">
        <f t="shared" si="1"/>
        <v>0</v>
      </c>
      <c r="O14" s="184"/>
      <c r="P14" s="197">
        <v>60</v>
      </c>
      <c r="Q14" s="150"/>
    </row>
    <row r="15" spans="1:17">
      <c r="A15" s="316"/>
      <c r="B15" s="195" t="s">
        <v>71</v>
      </c>
      <c r="C15" s="148"/>
      <c r="D15" s="147"/>
      <c r="E15" s="149"/>
      <c r="F15" s="147"/>
      <c r="G15" s="149"/>
      <c r="H15" s="147"/>
      <c r="I15" s="149"/>
      <c r="J15" s="147"/>
      <c r="K15" s="135"/>
      <c r="L15" s="193">
        <f t="shared" si="0"/>
        <v>0</v>
      </c>
      <c r="M15" s="192">
        <f>(D15+F15+H15+J15)*30</f>
        <v>0</v>
      </c>
      <c r="N15" s="196">
        <f t="shared" si="1"/>
        <v>0</v>
      </c>
      <c r="O15" s="184"/>
      <c r="P15" s="197">
        <v>30</v>
      </c>
      <c r="Q15" s="195">
        <v>240</v>
      </c>
    </row>
    <row r="16" spans="1:17">
      <c r="A16" s="316"/>
      <c r="B16" s="195" t="s">
        <v>72</v>
      </c>
      <c r="C16" s="148"/>
      <c r="D16" s="147"/>
      <c r="E16" s="149"/>
      <c r="F16" s="147"/>
      <c r="G16" s="149"/>
      <c r="H16" s="147"/>
      <c r="I16" s="149"/>
      <c r="J16" s="147"/>
      <c r="K16" s="135"/>
      <c r="L16" s="193">
        <f t="shared" si="0"/>
        <v>0</v>
      </c>
      <c r="M16" s="192">
        <f t="shared" si="0"/>
        <v>0</v>
      </c>
      <c r="N16" s="196">
        <f t="shared" si="1"/>
        <v>0</v>
      </c>
      <c r="O16" s="184"/>
      <c r="P16" s="197">
        <v>30</v>
      </c>
      <c r="Q16" s="195">
        <v>240</v>
      </c>
    </row>
    <row r="17" spans="1:17">
      <c r="A17" s="316"/>
      <c r="B17" s="195" t="s">
        <v>73</v>
      </c>
      <c r="C17" s="148"/>
      <c r="D17" s="147"/>
      <c r="E17" s="149"/>
      <c r="F17" s="147"/>
      <c r="G17" s="149"/>
      <c r="H17" s="147"/>
      <c r="I17" s="149"/>
      <c r="J17" s="147"/>
      <c r="K17" s="135"/>
      <c r="L17" s="193">
        <f t="shared" si="0"/>
        <v>0</v>
      </c>
      <c r="M17" s="192">
        <f t="shared" si="0"/>
        <v>0</v>
      </c>
      <c r="N17" s="196">
        <f t="shared" si="1"/>
        <v>0</v>
      </c>
      <c r="O17" s="184"/>
      <c r="P17" s="197">
        <v>30</v>
      </c>
      <c r="Q17" s="195">
        <v>240</v>
      </c>
    </row>
    <row r="18" spans="1:17">
      <c r="A18" s="316"/>
      <c r="B18" s="195" t="s">
        <v>74</v>
      </c>
      <c r="C18" s="148"/>
      <c r="D18" s="147"/>
      <c r="E18" s="149"/>
      <c r="F18" s="147"/>
      <c r="G18" s="149"/>
      <c r="H18" s="147"/>
      <c r="I18" s="149"/>
      <c r="J18" s="147"/>
      <c r="K18" s="135"/>
      <c r="L18" s="193">
        <f t="shared" si="0"/>
        <v>0</v>
      </c>
      <c r="M18" s="192">
        <f t="shared" si="0"/>
        <v>0</v>
      </c>
      <c r="N18" s="196">
        <f t="shared" si="1"/>
        <v>0</v>
      </c>
      <c r="O18" s="184"/>
      <c r="P18" s="197">
        <v>30</v>
      </c>
      <c r="Q18" s="195">
        <v>240</v>
      </c>
    </row>
    <row r="19" spans="1:17">
      <c r="A19" s="316"/>
      <c r="B19" s="195" t="s">
        <v>76</v>
      </c>
      <c r="C19" s="148"/>
      <c r="D19" s="147"/>
      <c r="E19" s="149"/>
      <c r="F19" s="147"/>
      <c r="G19" s="149"/>
      <c r="H19" s="147"/>
      <c r="I19" s="149"/>
      <c r="J19" s="147"/>
      <c r="K19" s="135"/>
      <c r="L19" s="193">
        <f t="shared" si="0"/>
        <v>0</v>
      </c>
      <c r="M19" s="192">
        <f t="shared" si="0"/>
        <v>0</v>
      </c>
      <c r="N19" s="196">
        <f t="shared" si="1"/>
        <v>0</v>
      </c>
      <c r="O19" s="184"/>
      <c r="P19" s="197">
        <v>300</v>
      </c>
      <c r="Q19" s="195">
        <v>180</v>
      </c>
    </row>
    <row r="20" spans="1:17">
      <c r="A20" s="316"/>
      <c r="B20" s="195" t="s">
        <v>78</v>
      </c>
      <c r="C20" s="148"/>
      <c r="D20" s="147"/>
      <c r="E20" s="149"/>
      <c r="F20" s="147"/>
      <c r="G20" s="149"/>
      <c r="H20" s="147"/>
      <c r="I20" s="149"/>
      <c r="J20" s="147"/>
      <c r="K20" s="135"/>
      <c r="L20" s="193">
        <f t="shared" si="0"/>
        <v>0</v>
      </c>
      <c r="M20" s="192">
        <f t="shared" si="0"/>
        <v>0</v>
      </c>
      <c r="N20" s="196">
        <f t="shared" si="1"/>
        <v>0</v>
      </c>
      <c r="O20" s="184"/>
      <c r="P20" s="197">
        <v>30</v>
      </c>
      <c r="Q20" s="195">
        <v>180</v>
      </c>
    </row>
    <row r="21" spans="1:17">
      <c r="A21" s="316"/>
      <c r="B21" s="195" t="s">
        <v>80</v>
      </c>
      <c r="C21" s="148"/>
      <c r="D21" s="154"/>
      <c r="E21" s="149"/>
      <c r="F21" s="154"/>
      <c r="G21" s="149"/>
      <c r="H21" s="154"/>
      <c r="I21" s="149"/>
      <c r="J21" s="154"/>
      <c r="K21" s="135"/>
      <c r="L21" s="193">
        <f t="shared" si="0"/>
        <v>0</v>
      </c>
      <c r="M21" s="150"/>
      <c r="N21" s="196">
        <f t="shared" si="1"/>
        <v>0</v>
      </c>
      <c r="O21" s="184"/>
      <c r="P21" s="197">
        <v>360</v>
      </c>
      <c r="Q21" s="150"/>
    </row>
    <row r="22" spans="1:17">
      <c r="A22" s="316"/>
      <c r="B22" s="195" t="s">
        <v>82</v>
      </c>
      <c r="C22" s="148"/>
      <c r="D22" s="154"/>
      <c r="E22" s="149"/>
      <c r="F22" s="154"/>
      <c r="G22" s="155"/>
      <c r="H22" s="154"/>
      <c r="I22" s="155"/>
      <c r="J22" s="154"/>
      <c r="K22" s="135"/>
      <c r="L22" s="193">
        <f t="shared" si="0"/>
        <v>0</v>
      </c>
      <c r="M22" s="150"/>
      <c r="N22" s="196">
        <f t="shared" si="1"/>
        <v>0</v>
      </c>
      <c r="O22" s="184"/>
      <c r="P22" s="197">
        <v>30</v>
      </c>
      <c r="Q22" s="150"/>
    </row>
    <row r="23" spans="1:17" ht="13.5" thickBot="1">
      <c r="A23" s="317"/>
      <c r="B23" s="198" t="s">
        <v>88</v>
      </c>
      <c r="C23" s="157"/>
      <c r="D23" s="154"/>
      <c r="E23" s="158"/>
      <c r="F23" s="154"/>
      <c r="G23" s="158"/>
      <c r="H23" s="154"/>
      <c r="I23" s="158"/>
      <c r="J23" s="154"/>
      <c r="K23" s="135"/>
      <c r="L23" s="193">
        <f t="shared" si="0"/>
        <v>0</v>
      </c>
      <c r="M23" s="199"/>
      <c r="N23" s="196">
        <f t="shared" si="1"/>
        <v>0</v>
      </c>
      <c r="O23" s="184"/>
      <c r="P23" s="200">
        <v>120</v>
      </c>
      <c r="Q23" s="199"/>
    </row>
    <row r="24" spans="1:17" s="166" customFormat="1">
      <c r="A24" s="360" t="s">
        <v>146</v>
      </c>
      <c r="B24" s="201" t="s">
        <v>109</v>
      </c>
      <c r="C24" s="162"/>
      <c r="D24" s="163"/>
      <c r="E24" s="162"/>
      <c r="F24" s="163"/>
      <c r="G24" s="162"/>
      <c r="H24" s="163"/>
      <c r="I24" s="162"/>
      <c r="J24" s="163"/>
      <c r="K24" s="133"/>
      <c r="L24" s="202"/>
      <c r="M24" s="192">
        <f>(C24+E24+G24+J24)*30</f>
        <v>0</v>
      </c>
      <c r="N24" s="203">
        <f>SUM(C24:J24)*30</f>
        <v>0</v>
      </c>
      <c r="O24" s="204"/>
      <c r="P24" s="205"/>
      <c r="Q24" s="206">
        <v>240</v>
      </c>
    </row>
    <row r="25" spans="1:17" s="166" customFormat="1">
      <c r="A25" s="334"/>
      <c r="B25" s="207" t="s">
        <v>110</v>
      </c>
      <c r="C25" s="167"/>
      <c r="D25" s="147"/>
      <c r="E25" s="167"/>
      <c r="F25" s="147"/>
      <c r="G25" s="167"/>
      <c r="H25" s="147"/>
      <c r="I25" s="167"/>
      <c r="J25" s="147"/>
      <c r="K25" s="133"/>
      <c r="L25" s="208"/>
      <c r="M25" s="192">
        <f t="shared" ref="M25:M27" si="2">(C25+E25+G25+J25)*30</f>
        <v>0</v>
      </c>
      <c r="N25" s="203">
        <f t="shared" ref="N25:N27" si="3">SUM(C25:J25)*30</f>
        <v>0</v>
      </c>
      <c r="O25" s="204"/>
      <c r="P25" s="208"/>
      <c r="Q25" s="195">
        <v>240</v>
      </c>
    </row>
    <row r="26" spans="1:17" s="166" customFormat="1">
      <c r="A26" s="334"/>
      <c r="B26" s="207" t="s">
        <v>111</v>
      </c>
      <c r="C26" s="167"/>
      <c r="D26" s="147"/>
      <c r="E26" s="167"/>
      <c r="F26" s="147"/>
      <c r="G26" s="167"/>
      <c r="H26" s="147"/>
      <c r="I26" s="167"/>
      <c r="J26" s="147"/>
      <c r="K26" s="133"/>
      <c r="L26" s="208"/>
      <c r="M26" s="192">
        <f t="shared" si="2"/>
        <v>0</v>
      </c>
      <c r="N26" s="203">
        <f t="shared" si="3"/>
        <v>0</v>
      </c>
      <c r="O26" s="204"/>
      <c r="P26" s="208"/>
      <c r="Q26" s="195">
        <v>240</v>
      </c>
    </row>
    <row r="27" spans="1:17" s="166" customFormat="1" ht="13.5" thickBot="1">
      <c r="A27" s="335"/>
      <c r="B27" s="209" t="s">
        <v>112</v>
      </c>
      <c r="C27" s="169"/>
      <c r="D27" s="170"/>
      <c r="E27" s="169"/>
      <c r="F27" s="170"/>
      <c r="G27" s="169"/>
      <c r="H27" s="170"/>
      <c r="I27" s="169"/>
      <c r="J27" s="170"/>
      <c r="K27" s="133"/>
      <c r="L27" s="210"/>
      <c r="M27" s="192">
        <f t="shared" si="2"/>
        <v>0</v>
      </c>
      <c r="N27" s="203">
        <f t="shared" si="3"/>
        <v>0</v>
      </c>
      <c r="O27" s="204"/>
      <c r="P27" s="210"/>
      <c r="Q27" s="212">
        <v>240</v>
      </c>
    </row>
    <row r="28" spans="1:17" ht="15" customHeight="1">
      <c r="A28" s="336" t="s">
        <v>124</v>
      </c>
      <c r="B28" s="201" t="s">
        <v>125</v>
      </c>
      <c r="C28" s="298"/>
      <c r="D28" s="299"/>
      <c r="E28" s="300"/>
      <c r="F28" s="299"/>
      <c r="G28" s="300"/>
      <c r="H28" s="299"/>
      <c r="I28" s="300"/>
      <c r="J28" s="299"/>
      <c r="K28" s="135"/>
      <c r="L28" s="213">
        <f t="shared" ref="L28:L43" si="4">(C28+E28+G28+I28)*30</f>
        <v>0</v>
      </c>
      <c r="M28" s="150"/>
      <c r="N28" s="339">
        <f>SUM(L28:L35)</f>
        <v>0</v>
      </c>
      <c r="O28" s="214"/>
      <c r="P28" s="339">
        <v>735</v>
      </c>
      <c r="Q28" s="150"/>
    </row>
    <row r="29" spans="1:17" ht="15" customHeight="1">
      <c r="A29" s="337"/>
      <c r="B29" s="201" t="s">
        <v>126</v>
      </c>
      <c r="C29" s="298"/>
      <c r="D29" s="299"/>
      <c r="E29" s="300"/>
      <c r="F29" s="299"/>
      <c r="G29" s="300"/>
      <c r="H29" s="299"/>
      <c r="I29" s="300"/>
      <c r="J29" s="299"/>
      <c r="K29" s="135"/>
      <c r="L29" s="213">
        <f t="shared" si="4"/>
        <v>0</v>
      </c>
      <c r="M29" s="150"/>
      <c r="N29" s="340"/>
      <c r="O29" s="214"/>
      <c r="P29" s="340"/>
      <c r="Q29" s="150"/>
    </row>
    <row r="30" spans="1:17" ht="15" customHeight="1">
      <c r="A30" s="337"/>
      <c r="B30" s="201" t="s">
        <v>127</v>
      </c>
      <c r="C30" s="298"/>
      <c r="D30" s="299"/>
      <c r="E30" s="300"/>
      <c r="F30" s="299"/>
      <c r="G30" s="300"/>
      <c r="H30" s="299"/>
      <c r="I30" s="300"/>
      <c r="J30" s="299"/>
      <c r="K30" s="135"/>
      <c r="L30" s="213">
        <f t="shared" si="4"/>
        <v>0</v>
      </c>
      <c r="M30" s="150"/>
      <c r="N30" s="340"/>
      <c r="O30" s="214"/>
      <c r="P30" s="340"/>
      <c r="Q30" s="150"/>
    </row>
    <row r="31" spans="1:17" ht="15" customHeight="1">
      <c r="A31" s="337"/>
      <c r="B31" s="201" t="s">
        <v>128</v>
      </c>
      <c r="C31" s="298"/>
      <c r="D31" s="299"/>
      <c r="E31" s="300"/>
      <c r="F31" s="299"/>
      <c r="G31" s="300"/>
      <c r="H31" s="299"/>
      <c r="I31" s="300"/>
      <c r="J31" s="299"/>
      <c r="K31" s="135"/>
      <c r="L31" s="213">
        <f t="shared" si="4"/>
        <v>0</v>
      </c>
      <c r="M31" s="150"/>
      <c r="N31" s="340"/>
      <c r="O31" s="214"/>
      <c r="P31" s="340"/>
      <c r="Q31" s="150"/>
    </row>
    <row r="32" spans="1:17" ht="15" customHeight="1">
      <c r="A32" s="337"/>
      <c r="B32" s="201" t="s">
        <v>129</v>
      </c>
      <c r="C32" s="298"/>
      <c r="D32" s="299"/>
      <c r="E32" s="300"/>
      <c r="F32" s="299"/>
      <c r="G32" s="300"/>
      <c r="H32" s="299"/>
      <c r="I32" s="300"/>
      <c r="J32" s="299"/>
      <c r="K32" s="135"/>
      <c r="L32" s="213">
        <f t="shared" si="4"/>
        <v>0</v>
      </c>
      <c r="M32" s="150"/>
      <c r="N32" s="340"/>
      <c r="O32" s="214"/>
      <c r="P32" s="340"/>
      <c r="Q32" s="150"/>
    </row>
    <row r="33" spans="1:17" ht="15" customHeight="1">
      <c r="A33" s="337"/>
      <c r="B33" s="201" t="s">
        <v>130</v>
      </c>
      <c r="C33" s="298"/>
      <c r="D33" s="299"/>
      <c r="E33" s="300"/>
      <c r="F33" s="299"/>
      <c r="G33" s="300"/>
      <c r="H33" s="299"/>
      <c r="I33" s="300"/>
      <c r="J33" s="299"/>
      <c r="K33" s="135"/>
      <c r="L33" s="213">
        <f t="shared" si="4"/>
        <v>0</v>
      </c>
      <c r="M33" s="150"/>
      <c r="N33" s="340"/>
      <c r="O33" s="214"/>
      <c r="P33" s="340"/>
      <c r="Q33" s="150"/>
    </row>
    <row r="34" spans="1:17" ht="15" customHeight="1">
      <c r="A34" s="337"/>
      <c r="B34" s="201" t="s">
        <v>131</v>
      </c>
      <c r="C34" s="298"/>
      <c r="D34" s="299"/>
      <c r="E34" s="300"/>
      <c r="F34" s="299"/>
      <c r="G34" s="300"/>
      <c r="H34" s="299"/>
      <c r="I34" s="300"/>
      <c r="J34" s="299"/>
      <c r="K34" s="135"/>
      <c r="L34" s="213">
        <f t="shared" si="4"/>
        <v>0</v>
      </c>
      <c r="M34" s="150"/>
      <c r="N34" s="340"/>
      <c r="O34" s="214"/>
      <c r="P34" s="340"/>
      <c r="Q34" s="150"/>
    </row>
    <row r="35" spans="1:17" ht="15" customHeight="1" thickBot="1">
      <c r="A35" s="337"/>
      <c r="B35" s="209" t="s">
        <v>132</v>
      </c>
      <c r="C35" s="304"/>
      <c r="D35" s="305"/>
      <c r="E35" s="342"/>
      <c r="F35" s="305"/>
      <c r="G35" s="342"/>
      <c r="H35" s="305"/>
      <c r="I35" s="342"/>
      <c r="J35" s="305"/>
      <c r="K35" s="135"/>
      <c r="L35" s="215">
        <f t="shared" si="4"/>
        <v>0</v>
      </c>
      <c r="M35" s="199"/>
      <c r="N35" s="341"/>
      <c r="O35" s="214"/>
      <c r="P35" s="341"/>
      <c r="Q35" s="199"/>
    </row>
    <row r="36" spans="1:17" ht="15" customHeight="1">
      <c r="A36" s="337"/>
      <c r="B36" s="201" t="s">
        <v>133</v>
      </c>
      <c r="C36" s="298"/>
      <c r="D36" s="299"/>
      <c r="E36" s="300"/>
      <c r="F36" s="299"/>
      <c r="G36" s="300"/>
      <c r="H36" s="299"/>
      <c r="I36" s="300"/>
      <c r="J36" s="299"/>
      <c r="K36" s="135"/>
      <c r="L36" s="216">
        <f t="shared" si="4"/>
        <v>0</v>
      </c>
      <c r="M36" s="217"/>
      <c r="N36" s="339">
        <f>SUM(L36:L43)</f>
        <v>0</v>
      </c>
      <c r="O36" s="214"/>
      <c r="P36" s="339">
        <v>735</v>
      </c>
      <c r="Q36" s="150"/>
    </row>
    <row r="37" spans="1:17" ht="15" customHeight="1">
      <c r="A37" s="337"/>
      <c r="B37" s="201" t="s">
        <v>134</v>
      </c>
      <c r="C37" s="298"/>
      <c r="D37" s="299"/>
      <c r="E37" s="300"/>
      <c r="F37" s="299"/>
      <c r="G37" s="300"/>
      <c r="H37" s="299"/>
      <c r="I37" s="300"/>
      <c r="J37" s="299"/>
      <c r="K37" s="135"/>
      <c r="L37" s="213">
        <f t="shared" si="4"/>
        <v>0</v>
      </c>
      <c r="M37" s="150"/>
      <c r="N37" s="340"/>
      <c r="O37" s="214"/>
      <c r="P37" s="340"/>
      <c r="Q37" s="150"/>
    </row>
    <row r="38" spans="1:17" ht="15" customHeight="1">
      <c r="A38" s="337"/>
      <c r="B38" s="201" t="s">
        <v>135</v>
      </c>
      <c r="C38" s="298"/>
      <c r="D38" s="299"/>
      <c r="E38" s="300"/>
      <c r="F38" s="299"/>
      <c r="G38" s="300"/>
      <c r="H38" s="299"/>
      <c r="I38" s="300"/>
      <c r="J38" s="299"/>
      <c r="K38" s="135"/>
      <c r="L38" s="213">
        <f t="shared" si="4"/>
        <v>0</v>
      </c>
      <c r="M38" s="150"/>
      <c r="N38" s="340"/>
      <c r="O38" s="214"/>
      <c r="P38" s="340"/>
      <c r="Q38" s="150"/>
    </row>
    <row r="39" spans="1:17" ht="15" customHeight="1">
      <c r="A39" s="337"/>
      <c r="B39" s="201" t="s">
        <v>136</v>
      </c>
      <c r="C39" s="298"/>
      <c r="D39" s="299"/>
      <c r="E39" s="300"/>
      <c r="F39" s="299"/>
      <c r="G39" s="300"/>
      <c r="H39" s="299"/>
      <c r="I39" s="300"/>
      <c r="J39" s="299"/>
      <c r="K39" s="135"/>
      <c r="L39" s="213">
        <f t="shared" si="4"/>
        <v>0</v>
      </c>
      <c r="M39" s="150"/>
      <c r="N39" s="340"/>
      <c r="O39" s="214"/>
      <c r="P39" s="340"/>
      <c r="Q39" s="150"/>
    </row>
    <row r="40" spans="1:17" ht="15" customHeight="1">
      <c r="A40" s="337"/>
      <c r="B40" s="201" t="s">
        <v>137</v>
      </c>
      <c r="C40" s="298"/>
      <c r="D40" s="299"/>
      <c r="E40" s="300"/>
      <c r="F40" s="299"/>
      <c r="G40" s="300"/>
      <c r="H40" s="299"/>
      <c r="I40" s="300"/>
      <c r="J40" s="299"/>
      <c r="K40" s="135"/>
      <c r="L40" s="213">
        <f t="shared" si="4"/>
        <v>0</v>
      </c>
      <c r="M40" s="150"/>
      <c r="N40" s="340"/>
      <c r="O40" s="214"/>
      <c r="P40" s="340"/>
      <c r="Q40" s="150"/>
    </row>
    <row r="41" spans="1:17" ht="15" customHeight="1">
      <c r="A41" s="337"/>
      <c r="B41" s="201" t="s">
        <v>138</v>
      </c>
      <c r="C41" s="298"/>
      <c r="D41" s="299"/>
      <c r="E41" s="300"/>
      <c r="F41" s="299"/>
      <c r="G41" s="300"/>
      <c r="H41" s="299"/>
      <c r="I41" s="300"/>
      <c r="J41" s="299"/>
      <c r="K41" s="135"/>
      <c r="L41" s="213">
        <f t="shared" si="4"/>
        <v>0</v>
      </c>
      <c r="M41" s="150"/>
      <c r="N41" s="340"/>
      <c r="O41" s="214"/>
      <c r="P41" s="340"/>
      <c r="Q41" s="150"/>
    </row>
    <row r="42" spans="1:17" ht="15" customHeight="1">
      <c r="A42" s="337"/>
      <c r="B42" s="201" t="s">
        <v>139</v>
      </c>
      <c r="C42" s="298"/>
      <c r="D42" s="299"/>
      <c r="E42" s="300"/>
      <c r="F42" s="299"/>
      <c r="G42" s="300"/>
      <c r="H42" s="299"/>
      <c r="I42" s="300"/>
      <c r="J42" s="299"/>
      <c r="K42" s="135"/>
      <c r="L42" s="213">
        <f t="shared" si="4"/>
        <v>0</v>
      </c>
      <c r="M42" s="150"/>
      <c r="N42" s="340"/>
      <c r="O42" s="214"/>
      <c r="P42" s="340"/>
      <c r="Q42" s="150"/>
    </row>
    <row r="43" spans="1:17" ht="13.5" thickBot="1">
      <c r="A43" s="338"/>
      <c r="B43" s="218" t="s">
        <v>140</v>
      </c>
      <c r="C43" s="304"/>
      <c r="D43" s="305"/>
      <c r="E43" s="342"/>
      <c r="F43" s="305"/>
      <c r="G43" s="342"/>
      <c r="H43" s="305"/>
      <c r="I43" s="342"/>
      <c r="J43" s="305"/>
      <c r="K43" s="135"/>
      <c r="L43" s="215">
        <f t="shared" si="4"/>
        <v>0</v>
      </c>
      <c r="M43" s="199"/>
      <c r="N43" s="341"/>
      <c r="O43" s="214"/>
      <c r="P43" s="341"/>
      <c r="Q43" s="199"/>
    </row>
    <row r="44" spans="1:17">
      <c r="A44" s="295" t="s">
        <v>113</v>
      </c>
      <c r="B44" s="143" t="s">
        <v>115</v>
      </c>
      <c r="C44" s="298"/>
      <c r="D44" s="299"/>
      <c r="E44" s="298"/>
      <c r="F44" s="299"/>
      <c r="G44" s="298"/>
      <c r="H44" s="299"/>
      <c r="I44" s="298"/>
      <c r="J44" s="299"/>
      <c r="K44" s="135"/>
      <c r="L44" s="193"/>
      <c r="M44" s="192">
        <f>(C44+E44+G44+I44)*30</f>
        <v>0</v>
      </c>
      <c r="N44" s="193">
        <f>SUM(C44:J44)*30</f>
        <v>0</v>
      </c>
      <c r="O44" s="214"/>
      <c r="P44" s="193"/>
      <c r="Q44" s="192">
        <v>120</v>
      </c>
    </row>
    <row r="45" spans="1:17">
      <c r="A45" s="296"/>
      <c r="B45" s="172" t="s">
        <v>116</v>
      </c>
      <c r="C45" s="301"/>
      <c r="D45" s="302"/>
      <c r="E45" s="301"/>
      <c r="F45" s="302"/>
      <c r="G45" s="301"/>
      <c r="H45" s="302"/>
      <c r="I45" s="301"/>
      <c r="J45" s="302"/>
      <c r="K45" s="135"/>
      <c r="L45" s="197"/>
      <c r="M45" s="192">
        <f t="shared" ref="M45:M48" si="5">(C45+E45+G45+I45)*30</f>
        <v>0</v>
      </c>
      <c r="N45" s="193">
        <f t="shared" ref="N45:N48" si="6">SUM(C45:J45)*30</f>
        <v>0</v>
      </c>
      <c r="O45" s="214"/>
      <c r="P45" s="197"/>
      <c r="Q45" s="195">
        <v>30</v>
      </c>
    </row>
    <row r="46" spans="1:17">
      <c r="A46" s="296"/>
      <c r="B46" s="147" t="s">
        <v>117</v>
      </c>
      <c r="C46" s="301"/>
      <c r="D46" s="302"/>
      <c r="E46" s="301"/>
      <c r="F46" s="302"/>
      <c r="G46" s="301"/>
      <c r="H46" s="302"/>
      <c r="I46" s="301"/>
      <c r="J46" s="302"/>
      <c r="K46" s="135"/>
      <c r="L46" s="197"/>
      <c r="M46" s="192">
        <f t="shared" si="5"/>
        <v>0</v>
      </c>
      <c r="N46" s="193">
        <f t="shared" si="6"/>
        <v>0</v>
      </c>
      <c r="O46" s="214"/>
      <c r="P46" s="197"/>
      <c r="Q46" s="195"/>
    </row>
    <row r="47" spans="1:17">
      <c r="A47" s="296"/>
      <c r="B47" s="172" t="s">
        <v>118</v>
      </c>
      <c r="C47" s="301"/>
      <c r="D47" s="302"/>
      <c r="E47" s="301"/>
      <c r="F47" s="302"/>
      <c r="G47" s="301"/>
      <c r="H47" s="302"/>
      <c r="I47" s="301"/>
      <c r="J47" s="302"/>
      <c r="K47" s="135"/>
      <c r="L47" s="197"/>
      <c r="M47" s="192">
        <f t="shared" si="5"/>
        <v>0</v>
      </c>
      <c r="N47" s="193">
        <f t="shared" si="6"/>
        <v>0</v>
      </c>
      <c r="O47" s="214"/>
      <c r="P47" s="197"/>
      <c r="Q47" s="195"/>
    </row>
    <row r="48" spans="1:17" ht="13.5" thickBot="1">
      <c r="A48" s="297"/>
      <c r="B48" s="173" t="s">
        <v>119</v>
      </c>
      <c r="C48" s="304"/>
      <c r="D48" s="305"/>
      <c r="E48" s="304"/>
      <c r="F48" s="305"/>
      <c r="G48" s="304"/>
      <c r="H48" s="305"/>
      <c r="I48" s="304"/>
      <c r="J48" s="305"/>
      <c r="K48" s="135"/>
      <c r="L48" s="219"/>
      <c r="M48" s="212">
        <f t="shared" si="5"/>
        <v>0</v>
      </c>
      <c r="N48" s="219">
        <f t="shared" si="6"/>
        <v>0</v>
      </c>
      <c r="O48" s="214"/>
      <c r="P48" s="219"/>
      <c r="Q48" s="212"/>
    </row>
    <row r="49" spans="1:17" ht="13.5" thickBot="1">
      <c r="A49" s="133"/>
      <c r="B49" s="133"/>
      <c r="C49" s="133"/>
      <c r="D49" s="133"/>
      <c r="E49" s="133"/>
      <c r="F49" s="133"/>
      <c r="G49" s="133"/>
      <c r="H49" s="133"/>
      <c r="I49" s="133"/>
      <c r="J49" s="133"/>
      <c r="L49" s="204"/>
      <c r="M49" s="204"/>
      <c r="N49" s="204"/>
      <c r="O49" s="204"/>
      <c r="P49" s="204"/>
      <c r="Q49" s="204"/>
    </row>
    <row r="50" spans="1:17" ht="15.75" thickBot="1">
      <c r="A50" s="182"/>
      <c r="B50" s="220" t="s">
        <v>120</v>
      </c>
      <c r="C50" s="346">
        <f>SUM(C8:D48)</f>
        <v>0</v>
      </c>
      <c r="D50" s="347"/>
      <c r="E50" s="346">
        <f>SUM(E8:F48)</f>
        <v>0</v>
      </c>
      <c r="F50" s="347"/>
      <c r="G50" s="346">
        <f>SUM(G8:H48)</f>
        <v>0</v>
      </c>
      <c r="H50" s="347"/>
      <c r="I50" s="346">
        <f>SUM(I8:J48)</f>
        <v>0</v>
      </c>
      <c r="J50" s="347"/>
      <c r="K50" s="180"/>
      <c r="L50" s="221">
        <f>SUM(L8:L48)</f>
        <v>0</v>
      </c>
      <c r="M50" s="221">
        <f>SUM(M8:M48)</f>
        <v>0</v>
      </c>
      <c r="N50" s="221">
        <f>SUM(N8:N48)</f>
        <v>0</v>
      </c>
      <c r="O50" s="204"/>
      <c r="P50" s="221">
        <f>SUM(P8:P48)</f>
        <v>3420</v>
      </c>
      <c r="Q50" s="221">
        <v>540</v>
      </c>
    </row>
    <row r="51" spans="1:17" ht="15" customHeight="1">
      <c r="A51" s="182"/>
      <c r="B51" s="182"/>
      <c r="C51" s="343" t="str">
        <f>IF(C50&lt;C6,"za mało godzin",IF(C50&gt;C6,"za dużo godzin"," "))</f>
        <v>za mało godzin</v>
      </c>
      <c r="D51" s="344"/>
      <c r="E51" s="343" t="str">
        <f>IF(E50&lt;E6,"za mało godzin",IF(E50&gt;E6,"za dużo godzin"," "))</f>
        <v>za mało godzin</v>
      </c>
      <c r="F51" s="344"/>
      <c r="G51" s="343" t="str">
        <f>IF(G50&lt;G6,"za mało godzin",IF(G50&gt;G6,"za dużo godzin"," "))</f>
        <v>za mało godzin</v>
      </c>
      <c r="H51" s="344"/>
      <c r="I51" s="343" t="str">
        <f>IF(I50&lt;I6,"za mało godzin",IF(I50&gt;I6,"za dużo godzin"," "))</f>
        <v>za mało godzin</v>
      </c>
      <c r="J51" s="344"/>
      <c r="K51" s="180"/>
      <c r="L51" s="345" t="str">
        <f>IF(M50&lt;Q50,"za mało godzin na rozszerzenie i uzupełnienie"," ")</f>
        <v>za mało godzin na rozszerzenie i uzupełnienie</v>
      </c>
      <c r="M51" s="345"/>
      <c r="N51" s="204"/>
      <c r="O51" s="204"/>
      <c r="P51" s="204"/>
      <c r="Q51" s="204"/>
    </row>
    <row r="52" spans="1:17" ht="15.75" thickBot="1">
      <c r="A52" s="180"/>
      <c r="B52" s="222"/>
      <c r="C52" s="223" t="str">
        <f>IF(C50&lt;C6,"brakuje",IF(C50&gt;C6,"do zdjęcia"," "))</f>
        <v>brakuje</v>
      </c>
      <c r="D52" s="224">
        <f>IF(C50&lt;C6,C6-C50,IF(C50&gt;C6,C50-C6,"  "))</f>
        <v>33</v>
      </c>
      <c r="E52" s="223" t="str">
        <f>IF(E50&lt;E6,"brakuje",IF(E50&gt;E6,"do zdjęcia"," "))</f>
        <v>brakuje</v>
      </c>
      <c r="F52" s="224">
        <f>IF(E50&lt;E6,E6-E50,IF(E50&gt;E6,E50-E6,"  "))</f>
        <v>35</v>
      </c>
      <c r="G52" s="223" t="str">
        <f>IF(G50&lt;G6,"brakuje",IF(G50&gt;G6,"do zdjęcia"," "))</f>
        <v>brakuje</v>
      </c>
      <c r="H52" s="224">
        <f>IF(G50&lt;G6,G6-G50,IF(G50&gt;G6,G50-G6,"  "))</f>
        <v>34</v>
      </c>
      <c r="I52" s="223" t="str">
        <f>IF(I50&lt;I6,"brakuje",IF(I50&gt;I6,"do zdjęcia"," "))</f>
        <v>brakuje</v>
      </c>
      <c r="J52" s="224">
        <f>IF(I50&lt;I6,I6-I50,IF(I50&gt;I6,I50-I6,"  "))</f>
        <v>31</v>
      </c>
      <c r="K52" s="180"/>
      <c r="L52" s="345"/>
      <c r="M52" s="345"/>
      <c r="N52" s="225"/>
      <c r="O52" s="225"/>
      <c r="P52" s="225"/>
      <c r="Q52" s="225"/>
    </row>
    <row r="53" spans="1:17">
      <c r="A53" s="180"/>
      <c r="B53" s="180"/>
      <c r="C53" s="180"/>
      <c r="D53" s="180"/>
      <c r="E53" s="180"/>
      <c r="F53" s="180"/>
      <c r="G53" s="180"/>
      <c r="H53" s="180"/>
      <c r="I53" s="180"/>
      <c r="J53" s="180"/>
      <c r="K53" s="180"/>
      <c r="L53" s="345"/>
      <c r="M53" s="345"/>
      <c r="N53" s="225"/>
      <c r="O53" s="225"/>
      <c r="P53" s="225"/>
      <c r="Q53" s="225"/>
    </row>
    <row r="54" spans="1:17">
      <c r="L54" s="180"/>
      <c r="M54" s="180"/>
      <c r="N54" s="180"/>
      <c r="O54" s="180"/>
      <c r="P54" s="180"/>
      <c r="Q54" s="180"/>
    </row>
  </sheetData>
  <protectedRanges>
    <protectedRange sqref="C8:J48" name="Rozstęp1"/>
  </protectedRanges>
  <mergeCells count="117">
    <mergeCell ref="C51:D51"/>
    <mergeCell ref="E51:F51"/>
    <mergeCell ref="G51:H51"/>
    <mergeCell ref="I51:J51"/>
    <mergeCell ref="L51:M53"/>
    <mergeCell ref="C48:D48"/>
    <mergeCell ref="E48:F48"/>
    <mergeCell ref="G48:H48"/>
    <mergeCell ref="I48:J48"/>
    <mergeCell ref="C50:D50"/>
    <mergeCell ref="E50:F50"/>
    <mergeCell ref="G50:H50"/>
    <mergeCell ref="I50:J50"/>
    <mergeCell ref="E46:F46"/>
    <mergeCell ref="G46:H46"/>
    <mergeCell ref="I46:J46"/>
    <mergeCell ref="C47:D47"/>
    <mergeCell ref="E47:F47"/>
    <mergeCell ref="G47:H47"/>
    <mergeCell ref="I47:J47"/>
    <mergeCell ref="A44:A48"/>
    <mergeCell ref="C44:D44"/>
    <mergeCell ref="E44:F44"/>
    <mergeCell ref="G44:H44"/>
    <mergeCell ref="I44:J44"/>
    <mergeCell ref="C45:D45"/>
    <mergeCell ref="E45:F45"/>
    <mergeCell ref="G45:H45"/>
    <mergeCell ref="I45:J45"/>
    <mergeCell ref="C46:D46"/>
    <mergeCell ref="I42:J42"/>
    <mergeCell ref="C43:D43"/>
    <mergeCell ref="E43:F43"/>
    <mergeCell ref="G43:H43"/>
    <mergeCell ref="I43:J43"/>
    <mergeCell ref="C40:D40"/>
    <mergeCell ref="E40:F40"/>
    <mergeCell ref="G40:H40"/>
    <mergeCell ref="I40:J40"/>
    <mergeCell ref="C41:D41"/>
    <mergeCell ref="E41:F41"/>
    <mergeCell ref="G41:H41"/>
    <mergeCell ref="I41:J41"/>
    <mergeCell ref="N36:N43"/>
    <mergeCell ref="P36:P43"/>
    <mergeCell ref="C37:D37"/>
    <mergeCell ref="E37:F37"/>
    <mergeCell ref="G37:H37"/>
    <mergeCell ref="I37:J37"/>
    <mergeCell ref="C34:D34"/>
    <mergeCell ref="E34:F34"/>
    <mergeCell ref="G34:H34"/>
    <mergeCell ref="I34:J34"/>
    <mergeCell ref="C35:D35"/>
    <mergeCell ref="E35:F35"/>
    <mergeCell ref="G35:H35"/>
    <mergeCell ref="I35:J35"/>
    <mergeCell ref="P28:P35"/>
    <mergeCell ref="C38:D38"/>
    <mergeCell ref="E38:F38"/>
    <mergeCell ref="G38:H38"/>
    <mergeCell ref="I38:J38"/>
    <mergeCell ref="C39:D39"/>
    <mergeCell ref="E39:F39"/>
    <mergeCell ref="G39:H39"/>
    <mergeCell ref="I39:J39"/>
    <mergeCell ref="C36:D36"/>
    <mergeCell ref="N28:N35"/>
    <mergeCell ref="C29:D29"/>
    <mergeCell ref="E29:F29"/>
    <mergeCell ref="G29:H29"/>
    <mergeCell ref="I29:J29"/>
    <mergeCell ref="C30:D30"/>
    <mergeCell ref="E30:F30"/>
    <mergeCell ref="G30:H30"/>
    <mergeCell ref="I30:J30"/>
    <mergeCell ref="A24:A27"/>
    <mergeCell ref="A28:A43"/>
    <mergeCell ref="C28:D28"/>
    <mergeCell ref="E28:F28"/>
    <mergeCell ref="G28:H28"/>
    <mergeCell ref="I28:J28"/>
    <mergeCell ref="C31:D31"/>
    <mergeCell ref="E31:F31"/>
    <mergeCell ref="G31:H31"/>
    <mergeCell ref="I31:J31"/>
    <mergeCell ref="C32:D32"/>
    <mergeCell ref="E32:F32"/>
    <mergeCell ref="G32:H32"/>
    <mergeCell ref="I32:J32"/>
    <mergeCell ref="C33:D33"/>
    <mergeCell ref="E33:F33"/>
    <mergeCell ref="G33:H33"/>
    <mergeCell ref="I33:J33"/>
    <mergeCell ref="E36:F36"/>
    <mergeCell ref="G36:H36"/>
    <mergeCell ref="I36:J36"/>
    <mergeCell ref="C42:D42"/>
    <mergeCell ref="E42:F42"/>
    <mergeCell ref="G42:H42"/>
    <mergeCell ref="L6:N6"/>
    <mergeCell ref="P6:Q6"/>
    <mergeCell ref="A8:A23"/>
    <mergeCell ref="L9:L10"/>
    <mergeCell ref="M9:M10"/>
    <mergeCell ref="N9:N10"/>
    <mergeCell ref="P9:P10"/>
    <mergeCell ref="Q9:Q10"/>
    <mergeCell ref="C5:D5"/>
    <mergeCell ref="E5:F5"/>
    <mergeCell ref="G5:H5"/>
    <mergeCell ref="I5:J5"/>
    <mergeCell ref="B6:B7"/>
    <mergeCell ref="C6:D6"/>
    <mergeCell ref="E6:F6"/>
    <mergeCell ref="G6:H6"/>
    <mergeCell ref="I6:J6"/>
  </mergeCells>
  <phoneticPr fontId="0" type="noConversion"/>
  <conditionalFormatting sqref="M50:N50">
    <cfRule type="cellIs" dxfId="24" priority="17" operator="lessThan">
      <formula>870</formula>
    </cfRule>
  </conditionalFormatting>
  <conditionalFormatting sqref="G50:H50">
    <cfRule type="cellIs" dxfId="23" priority="16" operator="notEqual">
      <formula>$G$6</formula>
    </cfRule>
  </conditionalFormatting>
  <conditionalFormatting sqref="L8">
    <cfRule type="cellIs" dxfId="22" priority="15" operator="notEqual">
      <formula>P8</formula>
    </cfRule>
  </conditionalFormatting>
  <conditionalFormatting sqref="M8">
    <cfRule type="cellIs" dxfId="21" priority="14" operator="between">
      <formula>1</formula>
      <formula>Q8-1</formula>
    </cfRule>
  </conditionalFormatting>
  <conditionalFormatting sqref="M44:M48">
    <cfRule type="cellIs" dxfId="20" priority="13" operator="between">
      <formula>1</formula>
      <formula>$Q$47-1</formula>
    </cfRule>
  </conditionalFormatting>
  <conditionalFormatting sqref="C50:D50">
    <cfRule type="cellIs" dxfId="19" priority="12" operator="notEqual">
      <formula>$C$6</formula>
    </cfRule>
  </conditionalFormatting>
  <conditionalFormatting sqref="E50:F50">
    <cfRule type="cellIs" dxfId="18" priority="11" operator="notEqual">
      <formula>$E$6</formula>
    </cfRule>
  </conditionalFormatting>
  <conditionalFormatting sqref="I50:J50">
    <cfRule type="cellIs" dxfId="17" priority="10" operator="notEqual">
      <formula>$G$6</formula>
    </cfRule>
  </conditionalFormatting>
  <conditionalFormatting sqref="L11">
    <cfRule type="cellIs" dxfId="16" priority="9" operator="notEqual">
      <formula>P11</formula>
    </cfRule>
  </conditionalFormatting>
  <conditionalFormatting sqref="L9">
    <cfRule type="cellIs" dxfId="15" priority="8" operator="notEqual">
      <formula>P9</formula>
    </cfRule>
  </conditionalFormatting>
  <conditionalFormatting sqref="L12:L23">
    <cfRule type="cellIs" dxfId="14" priority="7" operator="notEqual">
      <formula>P12</formula>
    </cfRule>
  </conditionalFormatting>
  <conditionalFormatting sqref="M9">
    <cfRule type="cellIs" dxfId="13" priority="6" operator="between">
      <formula>1</formula>
      <formula>Q9-1</formula>
    </cfRule>
  </conditionalFormatting>
  <conditionalFormatting sqref="M12:M13">
    <cfRule type="cellIs" dxfId="12" priority="5" operator="between">
      <formula>1</formula>
      <formula>Q12-1</formula>
    </cfRule>
  </conditionalFormatting>
  <conditionalFormatting sqref="M15:M20">
    <cfRule type="cellIs" dxfId="11" priority="4" operator="between">
      <formula>1</formula>
      <formula>Q15-1</formula>
    </cfRule>
  </conditionalFormatting>
  <conditionalFormatting sqref="M24:M27">
    <cfRule type="cellIs" dxfId="10" priority="3" operator="between">
      <formula>1</formula>
      <formula>Q24-1</formula>
    </cfRule>
  </conditionalFormatting>
  <conditionalFormatting sqref="N28:N35">
    <cfRule type="cellIs" dxfId="9" priority="2" operator="lessThan">
      <formula>$P$28</formula>
    </cfRule>
  </conditionalFormatting>
  <conditionalFormatting sqref="N36:N43">
    <cfRule type="cellIs" dxfId="8" priority="1" operator="lessThan">
      <formula>$P$36</formula>
    </cfRule>
  </conditionalFormatting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43"/>
  <sheetViews>
    <sheetView workbookViewId="0">
      <selection activeCell="C47" sqref="C47:C48"/>
    </sheetView>
  </sheetViews>
  <sheetFormatPr defaultRowHeight="12.75"/>
  <cols>
    <col min="1" max="1" width="9.140625" style="131"/>
    <col min="2" max="2" width="30.42578125" style="131" customWidth="1"/>
    <col min="3" max="3" width="16.140625" style="131" customWidth="1"/>
    <col min="4" max="4" width="16.28515625" style="131" customWidth="1"/>
    <col min="5" max="5" width="18.7109375" style="131" customWidth="1"/>
    <col min="6" max="6" width="3.5703125" style="131" customWidth="1"/>
    <col min="7" max="8" width="24.28515625" style="131" customWidth="1"/>
    <col min="9" max="9" width="3.42578125" style="131" customWidth="1"/>
    <col min="10" max="10" width="18.140625" style="131" customWidth="1"/>
    <col min="11" max="16384" width="9.140625" style="131"/>
  </cols>
  <sheetData>
    <row r="1" spans="1:10">
      <c r="A1" s="180" t="s">
        <v>141</v>
      </c>
      <c r="B1" s="180"/>
      <c r="C1" s="180"/>
    </row>
    <row r="2" spans="1:10">
      <c r="A2" s="180" t="s">
        <v>94</v>
      </c>
      <c r="B2" s="180"/>
      <c r="C2" s="180"/>
    </row>
    <row r="5" spans="1:10" ht="13.5" thickBot="1">
      <c r="C5" s="132"/>
      <c r="D5" s="132"/>
      <c r="E5" s="132"/>
    </row>
    <row r="6" spans="1:10" ht="15.75" customHeight="1" thickBot="1">
      <c r="A6" s="182"/>
      <c r="B6" s="354" t="s">
        <v>98</v>
      </c>
      <c r="C6" s="226" t="s">
        <v>95</v>
      </c>
      <c r="D6" s="227" t="s">
        <v>96</v>
      </c>
      <c r="E6" s="228" t="s">
        <v>97</v>
      </c>
      <c r="F6" s="180"/>
      <c r="G6" s="356" t="s">
        <v>142</v>
      </c>
      <c r="H6" s="357"/>
      <c r="I6" s="182"/>
      <c r="J6" s="358" t="s">
        <v>100</v>
      </c>
    </row>
    <row r="7" spans="1:10" ht="13.5" thickBot="1">
      <c r="A7" s="182"/>
      <c r="B7" s="355"/>
      <c r="C7" s="229">
        <v>27</v>
      </c>
      <c r="D7" s="230">
        <v>29</v>
      </c>
      <c r="E7" s="231">
        <v>30</v>
      </c>
      <c r="F7" s="232"/>
      <c r="G7" s="233" t="s">
        <v>143</v>
      </c>
      <c r="H7" s="234" t="s">
        <v>144</v>
      </c>
      <c r="I7" s="182"/>
      <c r="J7" s="359"/>
    </row>
    <row r="8" spans="1:10" ht="15" customHeight="1">
      <c r="A8" s="315" t="s">
        <v>104</v>
      </c>
      <c r="B8" s="235" t="s">
        <v>64</v>
      </c>
      <c r="C8" s="144"/>
      <c r="D8" s="145"/>
      <c r="E8" s="145"/>
      <c r="F8" s="236"/>
      <c r="G8" s="193">
        <f t="shared" ref="G8:G37" si="0">(C8+D8+E8)*32</f>
        <v>0</v>
      </c>
      <c r="H8" s="348">
        <f>SUM(G8:G21)</f>
        <v>0</v>
      </c>
      <c r="I8" s="183"/>
      <c r="J8" s="194">
        <v>160</v>
      </c>
    </row>
    <row r="9" spans="1:10">
      <c r="A9" s="316"/>
      <c r="B9" s="237" t="s">
        <v>105</v>
      </c>
      <c r="C9" s="148"/>
      <c r="D9" s="149"/>
      <c r="E9" s="149"/>
      <c r="F9" s="236"/>
      <c r="G9" s="193">
        <f t="shared" si="0"/>
        <v>0</v>
      </c>
      <c r="H9" s="349"/>
      <c r="I9" s="183"/>
      <c r="J9" s="238">
        <v>130</v>
      </c>
    </row>
    <row r="10" spans="1:10">
      <c r="A10" s="316"/>
      <c r="B10" s="237" t="s">
        <v>69</v>
      </c>
      <c r="C10" s="148"/>
      <c r="D10" s="149"/>
      <c r="E10" s="149"/>
      <c r="F10" s="236"/>
      <c r="G10" s="193">
        <f t="shared" si="0"/>
        <v>0</v>
      </c>
      <c r="H10" s="349"/>
      <c r="I10" s="183"/>
      <c r="J10" s="196">
        <v>60</v>
      </c>
    </row>
    <row r="11" spans="1:10">
      <c r="A11" s="316"/>
      <c r="B11" s="237" t="s">
        <v>70</v>
      </c>
      <c r="C11" s="148"/>
      <c r="D11" s="149"/>
      <c r="E11" s="149"/>
      <c r="F11" s="236"/>
      <c r="G11" s="193">
        <f t="shared" si="0"/>
        <v>0</v>
      </c>
      <c r="H11" s="349"/>
      <c r="I11" s="183"/>
      <c r="J11" s="196">
        <v>30</v>
      </c>
    </row>
    <row r="12" spans="1:10">
      <c r="A12" s="316"/>
      <c r="B12" s="237" t="s">
        <v>107</v>
      </c>
      <c r="C12" s="148"/>
      <c r="D12" s="149"/>
      <c r="E12" s="149"/>
      <c r="F12" s="236"/>
      <c r="G12" s="193">
        <f t="shared" si="0"/>
        <v>0</v>
      </c>
      <c r="H12" s="349"/>
      <c r="I12" s="183"/>
      <c r="J12" s="196">
        <v>60</v>
      </c>
    </row>
    <row r="13" spans="1:10">
      <c r="A13" s="316"/>
      <c r="B13" s="237" t="s">
        <v>71</v>
      </c>
      <c r="C13" s="148"/>
      <c r="D13" s="149"/>
      <c r="E13" s="149"/>
      <c r="F13" s="236"/>
      <c r="G13" s="193">
        <f t="shared" si="0"/>
        <v>0</v>
      </c>
      <c r="H13" s="349"/>
      <c r="I13" s="183"/>
      <c r="J13" s="196">
        <v>30</v>
      </c>
    </row>
    <row r="14" spans="1:10">
      <c r="A14" s="316"/>
      <c r="B14" s="237" t="s">
        <v>72</v>
      </c>
      <c r="C14" s="148"/>
      <c r="D14" s="149"/>
      <c r="E14" s="149"/>
      <c r="F14" s="236"/>
      <c r="G14" s="193">
        <f t="shared" si="0"/>
        <v>0</v>
      </c>
      <c r="H14" s="349"/>
      <c r="I14" s="183"/>
      <c r="J14" s="196">
        <v>30</v>
      </c>
    </row>
    <row r="15" spans="1:10">
      <c r="A15" s="316"/>
      <c r="B15" s="237" t="s">
        <v>73</v>
      </c>
      <c r="C15" s="148"/>
      <c r="D15" s="149"/>
      <c r="E15" s="149"/>
      <c r="F15" s="236"/>
      <c r="G15" s="193">
        <f t="shared" si="0"/>
        <v>0</v>
      </c>
      <c r="H15" s="349"/>
      <c r="I15" s="183"/>
      <c r="J15" s="196">
        <v>30</v>
      </c>
    </row>
    <row r="16" spans="1:10">
      <c r="A16" s="316"/>
      <c r="B16" s="237" t="s">
        <v>74</v>
      </c>
      <c r="C16" s="148"/>
      <c r="D16" s="149"/>
      <c r="E16" s="149"/>
      <c r="F16" s="236"/>
      <c r="G16" s="193">
        <f t="shared" si="0"/>
        <v>0</v>
      </c>
      <c r="H16" s="349"/>
      <c r="I16" s="183"/>
      <c r="J16" s="196">
        <v>30</v>
      </c>
    </row>
    <row r="17" spans="1:10">
      <c r="A17" s="316"/>
      <c r="B17" s="237" t="s">
        <v>76</v>
      </c>
      <c r="C17" s="148"/>
      <c r="D17" s="149"/>
      <c r="E17" s="149"/>
      <c r="F17" s="236"/>
      <c r="G17" s="193">
        <f t="shared" si="0"/>
        <v>0</v>
      </c>
      <c r="H17" s="349"/>
      <c r="I17" s="183"/>
      <c r="J17" s="196">
        <v>130</v>
      </c>
    </row>
    <row r="18" spans="1:10">
      <c r="A18" s="316"/>
      <c r="B18" s="237" t="s">
        <v>78</v>
      </c>
      <c r="C18" s="148"/>
      <c r="D18" s="149"/>
      <c r="E18" s="149"/>
      <c r="F18" s="236"/>
      <c r="G18" s="193">
        <f t="shared" si="0"/>
        <v>0</v>
      </c>
      <c r="H18" s="349"/>
      <c r="I18" s="183"/>
      <c r="J18" s="196">
        <v>30</v>
      </c>
    </row>
    <row r="19" spans="1:10">
      <c r="A19" s="316"/>
      <c r="B19" s="237" t="s">
        <v>80</v>
      </c>
      <c r="C19" s="148"/>
      <c r="D19" s="149"/>
      <c r="E19" s="149"/>
      <c r="F19" s="236"/>
      <c r="G19" s="193">
        <f t="shared" si="0"/>
        <v>0</v>
      </c>
      <c r="H19" s="349"/>
      <c r="I19" s="183"/>
      <c r="J19" s="196">
        <v>290</v>
      </c>
    </row>
    <row r="20" spans="1:10">
      <c r="A20" s="316"/>
      <c r="B20" s="237" t="s">
        <v>82</v>
      </c>
      <c r="C20" s="148"/>
      <c r="D20" s="149"/>
      <c r="E20" s="149"/>
      <c r="F20" s="236"/>
      <c r="G20" s="193">
        <f t="shared" si="0"/>
        <v>0</v>
      </c>
      <c r="H20" s="349"/>
      <c r="I20" s="183"/>
      <c r="J20" s="196">
        <v>30</v>
      </c>
    </row>
    <row r="21" spans="1:10" ht="13.5" thickBot="1">
      <c r="A21" s="317"/>
      <c r="B21" s="239" t="s">
        <v>88</v>
      </c>
      <c r="C21" s="240"/>
      <c r="D21" s="174"/>
      <c r="E21" s="241"/>
      <c r="F21" s="236"/>
      <c r="G21" s="242">
        <f t="shared" si="0"/>
        <v>0</v>
      </c>
      <c r="H21" s="350"/>
      <c r="I21" s="183"/>
      <c r="J21" s="211">
        <v>95</v>
      </c>
    </row>
    <row r="22" spans="1:10" s="166" customFormat="1" ht="15" customHeight="1">
      <c r="A22" s="336" t="s">
        <v>124</v>
      </c>
      <c r="B22" s="201" t="s">
        <v>125</v>
      </c>
      <c r="C22" s="148"/>
      <c r="D22" s="149"/>
      <c r="E22" s="149"/>
      <c r="F22" s="236"/>
      <c r="G22" s="193">
        <f t="shared" si="0"/>
        <v>0</v>
      </c>
      <c r="H22" s="348">
        <f>SUM(G22:G29)</f>
        <v>0</v>
      </c>
      <c r="I22" s="183"/>
      <c r="J22" s="351">
        <v>630</v>
      </c>
    </row>
    <row r="23" spans="1:10" s="166" customFormat="1" ht="15" customHeight="1">
      <c r="A23" s="337"/>
      <c r="B23" s="201" t="s">
        <v>126</v>
      </c>
      <c r="C23" s="148"/>
      <c r="D23" s="149"/>
      <c r="E23" s="149"/>
      <c r="F23" s="236"/>
      <c r="G23" s="193">
        <f t="shared" si="0"/>
        <v>0</v>
      </c>
      <c r="H23" s="349"/>
      <c r="I23" s="183"/>
      <c r="J23" s="352"/>
    </row>
    <row r="24" spans="1:10" s="166" customFormat="1" ht="15" customHeight="1">
      <c r="A24" s="337"/>
      <c r="B24" s="201" t="s">
        <v>127</v>
      </c>
      <c r="C24" s="148"/>
      <c r="D24" s="149"/>
      <c r="E24" s="149"/>
      <c r="F24" s="236"/>
      <c r="G24" s="193">
        <f t="shared" si="0"/>
        <v>0</v>
      </c>
      <c r="H24" s="349"/>
      <c r="I24" s="183"/>
      <c r="J24" s="352"/>
    </row>
    <row r="25" spans="1:10" s="166" customFormat="1" ht="15" customHeight="1">
      <c r="A25" s="337"/>
      <c r="B25" s="201" t="s">
        <v>128</v>
      </c>
      <c r="C25" s="148"/>
      <c r="D25" s="149"/>
      <c r="E25" s="149"/>
      <c r="F25" s="236"/>
      <c r="G25" s="193">
        <f t="shared" si="0"/>
        <v>0</v>
      </c>
      <c r="H25" s="349"/>
      <c r="I25" s="183"/>
      <c r="J25" s="352"/>
    </row>
    <row r="26" spans="1:10" s="166" customFormat="1" ht="15" customHeight="1">
      <c r="A26" s="337"/>
      <c r="B26" s="201" t="s">
        <v>129</v>
      </c>
      <c r="C26" s="148"/>
      <c r="D26" s="149"/>
      <c r="E26" s="149"/>
      <c r="F26" s="236"/>
      <c r="G26" s="193">
        <f t="shared" si="0"/>
        <v>0</v>
      </c>
      <c r="H26" s="349"/>
      <c r="I26" s="183"/>
      <c r="J26" s="352"/>
    </row>
    <row r="27" spans="1:10" s="166" customFormat="1" ht="15" customHeight="1">
      <c r="A27" s="337"/>
      <c r="B27" s="201" t="s">
        <v>130</v>
      </c>
      <c r="C27" s="148"/>
      <c r="D27" s="149"/>
      <c r="E27" s="149"/>
      <c r="F27" s="236"/>
      <c r="G27" s="193">
        <f t="shared" si="0"/>
        <v>0</v>
      </c>
      <c r="H27" s="349"/>
      <c r="I27" s="183"/>
      <c r="J27" s="352"/>
    </row>
    <row r="28" spans="1:10" s="166" customFormat="1" ht="15" customHeight="1">
      <c r="A28" s="337"/>
      <c r="B28" s="201" t="s">
        <v>131</v>
      </c>
      <c r="C28" s="148"/>
      <c r="D28" s="149"/>
      <c r="E28" s="149"/>
      <c r="F28" s="236"/>
      <c r="G28" s="193">
        <f t="shared" si="0"/>
        <v>0</v>
      </c>
      <c r="H28" s="349"/>
      <c r="I28" s="183"/>
      <c r="J28" s="352"/>
    </row>
    <row r="29" spans="1:10" s="166" customFormat="1" ht="15" customHeight="1" thickBot="1">
      <c r="A29" s="337"/>
      <c r="B29" s="209" t="s">
        <v>132</v>
      </c>
      <c r="C29" s="240"/>
      <c r="D29" s="174"/>
      <c r="E29" s="241"/>
      <c r="F29" s="236"/>
      <c r="G29" s="219">
        <f t="shared" si="0"/>
        <v>0</v>
      </c>
      <c r="H29" s="350"/>
      <c r="I29" s="183"/>
      <c r="J29" s="353"/>
    </row>
    <row r="30" spans="1:10" s="166" customFormat="1" ht="15" customHeight="1">
      <c r="A30" s="337"/>
      <c r="B30" s="201" t="s">
        <v>133</v>
      </c>
      <c r="C30" s="148"/>
      <c r="D30" s="149"/>
      <c r="E30" s="149"/>
      <c r="F30" s="236"/>
      <c r="G30" s="193">
        <f t="shared" si="0"/>
        <v>0</v>
      </c>
      <c r="H30" s="348">
        <f>SUM(G30:G37)</f>
        <v>0</v>
      </c>
      <c r="I30" s="183"/>
      <c r="J30" s="351">
        <v>970</v>
      </c>
    </row>
    <row r="31" spans="1:10" s="166" customFormat="1" ht="15" customHeight="1">
      <c r="A31" s="337"/>
      <c r="B31" s="201" t="s">
        <v>134</v>
      </c>
      <c r="C31" s="148"/>
      <c r="D31" s="149"/>
      <c r="E31" s="149"/>
      <c r="F31" s="236"/>
      <c r="G31" s="193">
        <f t="shared" si="0"/>
        <v>0</v>
      </c>
      <c r="H31" s="349"/>
      <c r="I31" s="183"/>
      <c r="J31" s="352"/>
    </row>
    <row r="32" spans="1:10" s="166" customFormat="1" ht="15" customHeight="1">
      <c r="A32" s="337"/>
      <c r="B32" s="201" t="s">
        <v>135</v>
      </c>
      <c r="C32" s="148"/>
      <c r="D32" s="149"/>
      <c r="E32" s="149"/>
      <c r="F32" s="236"/>
      <c r="G32" s="193">
        <f t="shared" si="0"/>
        <v>0</v>
      </c>
      <c r="H32" s="349"/>
      <c r="I32" s="183"/>
      <c r="J32" s="352"/>
    </row>
    <row r="33" spans="1:10" s="166" customFormat="1" ht="15" customHeight="1">
      <c r="A33" s="337"/>
      <c r="B33" s="201" t="s">
        <v>136</v>
      </c>
      <c r="C33" s="148"/>
      <c r="D33" s="149"/>
      <c r="E33" s="149"/>
      <c r="F33" s="236"/>
      <c r="G33" s="193">
        <f t="shared" si="0"/>
        <v>0</v>
      </c>
      <c r="H33" s="349"/>
      <c r="I33" s="183"/>
      <c r="J33" s="352"/>
    </row>
    <row r="34" spans="1:10" s="166" customFormat="1" ht="15" customHeight="1">
      <c r="A34" s="337"/>
      <c r="B34" s="201" t="s">
        <v>137</v>
      </c>
      <c r="C34" s="148"/>
      <c r="D34" s="149"/>
      <c r="E34" s="149"/>
      <c r="F34" s="236"/>
      <c r="G34" s="193">
        <f t="shared" si="0"/>
        <v>0</v>
      </c>
      <c r="H34" s="349"/>
      <c r="I34" s="183"/>
      <c r="J34" s="352"/>
    </row>
    <row r="35" spans="1:10" s="166" customFormat="1" ht="15" customHeight="1">
      <c r="A35" s="337"/>
      <c r="B35" s="201" t="s">
        <v>138</v>
      </c>
      <c r="C35" s="148"/>
      <c r="D35" s="149"/>
      <c r="E35" s="149"/>
      <c r="F35" s="236"/>
      <c r="G35" s="193">
        <f t="shared" si="0"/>
        <v>0</v>
      </c>
      <c r="H35" s="349"/>
      <c r="I35" s="183"/>
      <c r="J35" s="352"/>
    </row>
    <row r="36" spans="1:10" s="166" customFormat="1" ht="15" customHeight="1">
      <c r="A36" s="337"/>
      <c r="B36" s="201" t="s">
        <v>139</v>
      </c>
      <c r="C36" s="148"/>
      <c r="D36" s="149"/>
      <c r="E36" s="149"/>
      <c r="F36" s="236"/>
      <c r="G36" s="193">
        <f t="shared" si="0"/>
        <v>0</v>
      </c>
      <c r="H36" s="349"/>
      <c r="I36" s="183"/>
      <c r="J36" s="352"/>
    </row>
    <row r="37" spans="1:10" s="166" customFormat="1" ht="13.5" thickBot="1">
      <c r="A37" s="338"/>
      <c r="B37" s="218" t="s">
        <v>140</v>
      </c>
      <c r="C37" s="240"/>
      <c r="D37" s="174"/>
      <c r="E37" s="241"/>
      <c r="F37" s="236"/>
      <c r="G37" s="242">
        <f t="shared" si="0"/>
        <v>0</v>
      </c>
      <c r="H37" s="350"/>
      <c r="I37" s="183"/>
      <c r="J37" s="353"/>
    </row>
    <row r="38" spans="1:10" ht="13.5" thickBot="1">
      <c r="A38" s="182"/>
      <c r="B38" s="182"/>
      <c r="C38" s="182"/>
      <c r="D38" s="182"/>
      <c r="E38" s="182"/>
      <c r="F38" s="180"/>
      <c r="G38" s="182"/>
      <c r="H38" s="182"/>
      <c r="I38" s="182"/>
      <c r="J38" s="182"/>
    </row>
    <row r="39" spans="1:10" ht="15.75" thickBot="1">
      <c r="A39" s="182"/>
      <c r="B39" s="220" t="s">
        <v>120</v>
      </c>
      <c r="C39" s="243">
        <f>SUM(C8:C37)</f>
        <v>0</v>
      </c>
      <c r="D39" s="243">
        <f>SUM(D8:D37)</f>
        <v>0</v>
      </c>
      <c r="E39" s="244">
        <f>SUM(E8:E37)</f>
        <v>0</v>
      </c>
      <c r="F39" s="180"/>
      <c r="G39" s="221">
        <f>SUM(G8:G37)</f>
        <v>0</v>
      </c>
      <c r="H39" s="245"/>
      <c r="I39" s="182"/>
      <c r="J39" s="221">
        <f>SUM(J8:J37)</f>
        <v>2735</v>
      </c>
    </row>
    <row r="40" spans="1:10" ht="15" customHeight="1">
      <c r="A40" s="182"/>
      <c r="B40" s="182"/>
      <c r="C40" s="246" t="str">
        <f>IF(C39&lt;C7,"za mało godzin",IF(C39&gt;C7,"za dużo godzin"," "))</f>
        <v>za mało godzin</v>
      </c>
      <c r="D40" s="246" t="str">
        <f>IF(D39&lt;D7,"za mało godzin",IF(D39&gt;D7,"za dużo godzin"," "))</f>
        <v>za mało godzin</v>
      </c>
      <c r="E40" s="247" t="str">
        <f>IF(E39&lt;E7,"za mało godzin",IF(E39&gt;E7,"za dużo godzin"," "))</f>
        <v>za mało godzin</v>
      </c>
      <c r="F40" s="180"/>
      <c r="G40" s="180"/>
      <c r="H40" s="180"/>
      <c r="I40" s="182"/>
      <c r="J40" s="182"/>
    </row>
    <row r="41" spans="1:10" ht="15.75" thickBot="1">
      <c r="A41" s="180"/>
      <c r="B41" s="222"/>
      <c r="C41" s="248" t="str">
        <f>IF(C39&lt;C7,"brakuje",IF(C39&gt;C7,"do zdjęcia"," "))</f>
        <v>brakuje</v>
      </c>
      <c r="D41" s="248" t="str">
        <f>IF(D39&lt;D7,"brakuje",IF(D39&gt;D7,"do zdjęcia"," "))</f>
        <v>brakuje</v>
      </c>
      <c r="E41" s="249" t="str">
        <f>IF(E39&lt;E7,"brakuje",IF(E39&gt;E7,"do zdjęcia"," "))</f>
        <v>brakuje</v>
      </c>
      <c r="F41" s="180"/>
      <c r="G41" s="180"/>
      <c r="H41" s="180"/>
      <c r="I41" s="180"/>
      <c r="J41" s="180"/>
    </row>
    <row r="42" spans="1:10" ht="15.75" thickBot="1">
      <c r="A42" s="180"/>
      <c r="B42" s="180"/>
      <c r="C42" s="250">
        <f>IF(C39&lt;C7,C7-C39,IF(C39&gt;C7,C39-C7,"  "))</f>
        <v>27</v>
      </c>
      <c r="D42" s="250">
        <f>IF(D39&lt;D7,D7-D39,IF(D39&gt;D7,D39-D7,"  "))</f>
        <v>29</v>
      </c>
      <c r="E42" s="250">
        <f>IF(E39&lt;E7,E7-E39,IF(E39&gt;E7,E39-E7,"  "))</f>
        <v>30</v>
      </c>
      <c r="F42" s="180"/>
      <c r="G42" s="180"/>
      <c r="H42" s="180"/>
      <c r="I42" s="180"/>
      <c r="J42" s="180"/>
    </row>
    <row r="43" spans="1:10">
      <c r="A43" s="180"/>
      <c r="B43" s="180"/>
      <c r="C43" s="180"/>
      <c r="D43" s="180"/>
      <c r="E43" s="180"/>
      <c r="F43" s="180"/>
      <c r="G43" s="180"/>
      <c r="H43" s="180"/>
      <c r="I43" s="180"/>
      <c r="J43" s="180"/>
    </row>
  </sheetData>
  <sheetProtection sheet="1"/>
  <protectedRanges>
    <protectedRange sqref="C8:E37" name="Rozstęp1"/>
  </protectedRanges>
  <mergeCells count="10">
    <mergeCell ref="B6:B7"/>
    <mergeCell ref="G6:H6"/>
    <mergeCell ref="J6:J7"/>
    <mergeCell ref="A8:A21"/>
    <mergeCell ref="H8:H21"/>
    <mergeCell ref="A22:A37"/>
    <mergeCell ref="H22:H29"/>
    <mergeCell ref="J22:J29"/>
    <mergeCell ref="H30:H37"/>
    <mergeCell ref="J30:J37"/>
  </mergeCells>
  <phoneticPr fontId="0" type="noConversion"/>
  <conditionalFormatting sqref="E39">
    <cfRule type="cellIs" dxfId="7" priority="7" operator="notEqual">
      <formula>$E$7</formula>
    </cfRule>
  </conditionalFormatting>
  <conditionalFormatting sqref="C39">
    <cfRule type="cellIs" dxfId="6" priority="6" operator="notEqual">
      <formula>$C$7</formula>
    </cfRule>
  </conditionalFormatting>
  <conditionalFormatting sqref="D39">
    <cfRule type="cellIs" dxfId="5" priority="5" operator="notEqual">
      <formula>$D$7</formula>
    </cfRule>
  </conditionalFormatting>
  <conditionalFormatting sqref="G8:G20">
    <cfRule type="cellIs" dxfId="4" priority="4" operator="lessThan">
      <formula>J8</formula>
    </cfRule>
  </conditionalFormatting>
  <conditionalFormatting sqref="G21">
    <cfRule type="cellIs" dxfId="3" priority="3" operator="lessThan">
      <formula>J21</formula>
    </cfRule>
  </conditionalFormatting>
  <conditionalFormatting sqref="H22:H29">
    <cfRule type="cellIs" dxfId="2" priority="2" operator="lessThan">
      <formula>J22</formula>
    </cfRule>
  </conditionalFormatting>
  <conditionalFormatting sqref="H30:H37">
    <cfRule type="cellIs" dxfId="1" priority="1" operator="lessThan">
      <formula>J30</formula>
    </cfRule>
  </conditionalFormatting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SP I etap</vt:lpstr>
      <vt:lpstr>SP II etap</vt:lpstr>
      <vt:lpstr>GIMNAZJUM</vt:lpstr>
      <vt:lpstr>LO</vt:lpstr>
      <vt:lpstr>TECHNIKUM</vt:lpstr>
      <vt:lpstr>ZSZ</vt:lpstr>
    </vt:vector>
  </TitlesOfParts>
  <Company>SP36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Sikora Ryszard</dc:creator>
  <cp:lastModifiedBy>CODN</cp:lastModifiedBy>
  <dcterms:created xsi:type="dcterms:W3CDTF">2011-04-11T12:29:13Z</dcterms:created>
  <dcterms:modified xsi:type="dcterms:W3CDTF">2012-02-20T10:36:12Z</dcterms:modified>
</cp:coreProperties>
</file>