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600" yWindow="315" windowWidth="15600" windowHeight="8190" activeTab="3"/>
  </bookViews>
  <sheets>
    <sheet name="SP I etap" sheetId="4" r:id="rId1"/>
    <sheet name="SP II etap" sheetId="5" r:id="rId2"/>
    <sheet name="GIMNAZJUM" sheetId="14" r:id="rId3"/>
    <sheet name="LO" sheetId="6" r:id="rId4"/>
    <sheet name="TECHNIKUM" sheetId="7" r:id="rId5"/>
    <sheet name="ZSZ" sheetId="8" r:id="rId6"/>
  </sheets>
  <calcPr calcId="125725"/>
</workbook>
</file>

<file path=xl/calcChain.xml><?xml version="1.0" encoding="utf-8"?>
<calcChain xmlns="http://schemas.openxmlformats.org/spreadsheetml/2006/main">
  <c r="K25" i="6"/>
  <c r="K26"/>
  <c r="K27"/>
  <c r="K24"/>
  <c r="M25" i="7"/>
  <c r="M26"/>
  <c r="M27"/>
  <c r="M24"/>
  <c r="E33" i="14"/>
  <c r="D33"/>
  <c r="C33"/>
  <c r="F32"/>
  <c r="F31"/>
  <c r="F30"/>
  <c r="F29"/>
  <c r="F33" s="1"/>
  <c r="E27"/>
  <c r="E34" s="1"/>
  <c r="D27"/>
  <c r="C27"/>
  <c r="C34" s="1"/>
  <c r="K26"/>
  <c r="J26"/>
  <c r="L26" s="1"/>
  <c r="N26" s="1"/>
  <c r="I26"/>
  <c r="F26"/>
  <c r="F25"/>
  <c r="F24"/>
  <c r="F27" s="1"/>
  <c r="E23"/>
  <c r="C23"/>
  <c r="F22"/>
  <c r="E21"/>
  <c r="D21"/>
  <c r="D34" s="1"/>
  <c r="C21"/>
  <c r="K20"/>
  <c r="J20"/>
  <c r="I20"/>
  <c r="L20" s="1"/>
  <c r="N20" s="1"/>
  <c r="G20"/>
  <c r="F20"/>
  <c r="K19"/>
  <c r="J19"/>
  <c r="L19" s="1"/>
  <c r="N19" s="1"/>
  <c r="I19"/>
  <c r="G19"/>
  <c r="F19"/>
  <c r="K18"/>
  <c r="J18"/>
  <c r="I18"/>
  <c r="L18" s="1"/>
  <c r="N18" s="1"/>
  <c r="G18"/>
  <c r="F18"/>
  <c r="K17"/>
  <c r="J17"/>
  <c r="L17" s="1"/>
  <c r="N17" s="1"/>
  <c r="I17"/>
  <c r="G17"/>
  <c r="F17"/>
  <c r="K16"/>
  <c r="J16"/>
  <c r="I16"/>
  <c r="L16" s="1"/>
  <c r="N16" s="1"/>
  <c r="G16"/>
  <c r="F16"/>
  <c r="K15"/>
  <c r="J15"/>
  <c r="L15" s="1"/>
  <c r="N15" s="1"/>
  <c r="I15"/>
  <c r="G15"/>
  <c r="F15"/>
  <c r="K14"/>
  <c r="J14"/>
  <c r="I14"/>
  <c r="L14" s="1"/>
  <c r="N14" s="1"/>
  <c r="G14"/>
  <c r="F14"/>
  <c r="K13"/>
  <c r="J13"/>
  <c r="L13" s="1"/>
  <c r="N13" s="1"/>
  <c r="I13"/>
  <c r="G13"/>
  <c r="F13"/>
  <c r="K12"/>
  <c r="J12"/>
  <c r="I12"/>
  <c r="L12" s="1"/>
  <c r="N12" s="1"/>
  <c r="G12"/>
  <c r="F12"/>
  <c r="K11"/>
  <c r="J11"/>
  <c r="L11" s="1"/>
  <c r="N11" s="1"/>
  <c r="I11"/>
  <c r="G11"/>
  <c r="F11"/>
  <c r="K10"/>
  <c r="J10"/>
  <c r="I10"/>
  <c r="L10" s="1"/>
  <c r="N10" s="1"/>
  <c r="G10"/>
  <c r="F10"/>
  <c r="K9"/>
  <c r="J9"/>
  <c r="L9" s="1"/>
  <c r="N9" s="1"/>
  <c r="I9"/>
  <c r="G9"/>
  <c r="F9"/>
  <c r="K8"/>
  <c r="J8"/>
  <c r="I8"/>
  <c r="L8" s="1"/>
  <c r="N8" s="1"/>
  <c r="G8"/>
  <c r="F8"/>
  <c r="K7"/>
  <c r="J7"/>
  <c r="L7" s="1"/>
  <c r="N7" s="1"/>
  <c r="I7"/>
  <c r="G7"/>
  <c r="F7"/>
  <c r="K6"/>
  <c r="J6"/>
  <c r="I6"/>
  <c r="L6" s="1"/>
  <c r="N6" s="1"/>
  <c r="G6"/>
  <c r="F6"/>
  <c r="K5"/>
  <c r="J5"/>
  <c r="I5"/>
  <c r="L5" s="1"/>
  <c r="K4"/>
  <c r="J4"/>
  <c r="L4" s="1"/>
  <c r="N4" s="1"/>
  <c r="I4"/>
  <c r="G4"/>
  <c r="F4"/>
  <c r="K3"/>
  <c r="J3"/>
  <c r="I3"/>
  <c r="L3" s="1"/>
  <c r="N3" s="1"/>
  <c r="G3"/>
  <c r="G21" s="1"/>
  <c r="F3"/>
  <c r="E28" i="5"/>
  <c r="D28"/>
  <c r="C28"/>
  <c r="F27"/>
  <c r="F26"/>
  <c r="F25"/>
  <c r="F24"/>
  <c r="F28" s="1"/>
  <c r="E22"/>
  <c r="D22"/>
  <c r="C22"/>
  <c r="K21"/>
  <c r="J21"/>
  <c r="I21"/>
  <c r="L21" s="1"/>
  <c r="N21" s="1"/>
  <c r="F21"/>
  <c r="F20"/>
  <c r="F19"/>
  <c r="F22" s="1"/>
  <c r="F17"/>
  <c r="E16"/>
  <c r="E29" s="1"/>
  <c r="D16"/>
  <c r="D18" s="1"/>
  <c r="C16"/>
  <c r="C29" s="1"/>
  <c r="K15"/>
  <c r="J15"/>
  <c r="I15"/>
  <c r="L15" s="1"/>
  <c r="N15" s="1"/>
  <c r="G15"/>
  <c r="F15"/>
  <c r="K14"/>
  <c r="J14"/>
  <c r="I14"/>
  <c r="L14" s="1"/>
  <c r="N14" s="1"/>
  <c r="G14"/>
  <c r="F14"/>
  <c r="K13"/>
  <c r="J13"/>
  <c r="I13"/>
  <c r="L13" s="1"/>
  <c r="N13" s="1"/>
  <c r="G13"/>
  <c r="F13"/>
  <c r="K12"/>
  <c r="J12"/>
  <c r="I12"/>
  <c r="L12" s="1"/>
  <c r="N12" s="1"/>
  <c r="G12"/>
  <c r="F12"/>
  <c r="K11"/>
  <c r="J11"/>
  <c r="I11"/>
  <c r="L11" s="1"/>
  <c r="N11" s="1"/>
  <c r="G11"/>
  <c r="F11"/>
  <c r="K10"/>
  <c r="J10"/>
  <c r="I10"/>
  <c r="L10" s="1"/>
  <c r="N10" s="1"/>
  <c r="G10"/>
  <c r="F10"/>
  <c r="K9"/>
  <c r="J9"/>
  <c r="I9"/>
  <c r="L9" s="1"/>
  <c r="N9" s="1"/>
  <c r="G9"/>
  <c r="F9"/>
  <c r="K8"/>
  <c r="J8"/>
  <c r="I8"/>
  <c r="L8" s="1"/>
  <c r="N8" s="1"/>
  <c r="G8"/>
  <c r="F8"/>
  <c r="K7"/>
  <c r="J7"/>
  <c r="I7"/>
  <c r="L7" s="1"/>
  <c r="N7" s="1"/>
  <c r="G7"/>
  <c r="F7"/>
  <c r="K6"/>
  <c r="J6"/>
  <c r="I6"/>
  <c r="L6" s="1"/>
  <c r="N6" s="1"/>
  <c r="G6"/>
  <c r="F6"/>
  <c r="K5"/>
  <c r="J5"/>
  <c r="I5"/>
  <c r="L5" s="1"/>
  <c r="N5" s="1"/>
  <c r="G5"/>
  <c r="G16" s="1"/>
  <c r="F5"/>
  <c r="F24" i="4"/>
  <c r="E24"/>
  <c r="D24"/>
  <c r="G23"/>
  <c r="G22"/>
  <c r="G21"/>
  <c r="G20"/>
  <c r="G24" s="1"/>
  <c r="F18"/>
  <c r="E18"/>
  <c r="D18"/>
  <c r="L17"/>
  <c r="K17"/>
  <c r="J17"/>
  <c r="M17" s="1"/>
  <c r="O17" s="1"/>
  <c r="G17"/>
  <c r="G16"/>
  <c r="G18" s="1"/>
  <c r="G14"/>
  <c r="F13"/>
  <c r="F25" s="1"/>
  <c r="E13"/>
  <c r="E25" s="1"/>
  <c r="D13"/>
  <c r="D25" s="1"/>
  <c r="L12"/>
  <c r="K12"/>
  <c r="J12"/>
  <c r="M12" s="1"/>
  <c r="O12" s="1"/>
  <c r="H12"/>
  <c r="G12"/>
  <c r="L11"/>
  <c r="K11"/>
  <c r="J11"/>
  <c r="M11" s="1"/>
  <c r="O11" s="1"/>
  <c r="H11"/>
  <c r="G11"/>
  <c r="L10"/>
  <c r="K10"/>
  <c r="J10"/>
  <c r="M10" s="1"/>
  <c r="O10" s="1"/>
  <c r="H10"/>
  <c r="G10"/>
  <c r="L9"/>
  <c r="K9"/>
  <c r="J9"/>
  <c r="M9" s="1"/>
  <c r="O9" s="1"/>
  <c r="H9"/>
  <c r="G9"/>
  <c r="L8"/>
  <c r="K8"/>
  <c r="J8"/>
  <c r="M8" s="1"/>
  <c r="O8" s="1"/>
  <c r="H8"/>
  <c r="G8"/>
  <c r="L7"/>
  <c r="K7"/>
  <c r="J7"/>
  <c r="M7" s="1"/>
  <c r="O7" s="1"/>
  <c r="H7"/>
  <c r="H13" s="1"/>
  <c r="G7"/>
  <c r="N25" i="7"/>
  <c r="N26"/>
  <c r="N27"/>
  <c r="N24"/>
  <c r="E42" i="8"/>
  <c r="C42"/>
  <c r="E40"/>
  <c r="C40"/>
  <c r="J39"/>
  <c r="E39"/>
  <c r="E41" s="1"/>
  <c r="D39"/>
  <c r="D40" s="1"/>
  <c r="C39"/>
  <c r="C41" s="1"/>
  <c r="G37"/>
  <c r="G36"/>
  <c r="G35"/>
  <c r="G34"/>
  <c r="G33"/>
  <c r="G32"/>
  <c r="G31"/>
  <c r="G30"/>
  <c r="H30" s="1"/>
  <c r="G29"/>
  <c r="G28"/>
  <c r="G27"/>
  <c r="G26"/>
  <c r="G25"/>
  <c r="G24"/>
  <c r="G23"/>
  <c r="H22"/>
  <c r="G22"/>
  <c r="G21"/>
  <c r="G20"/>
  <c r="G19"/>
  <c r="G18"/>
  <c r="G17"/>
  <c r="G16"/>
  <c r="G15"/>
  <c r="G14"/>
  <c r="G13"/>
  <c r="G12"/>
  <c r="G11"/>
  <c r="G10"/>
  <c r="G9"/>
  <c r="G8"/>
  <c r="G39" s="1"/>
  <c r="F21" i="14" l="1"/>
  <c r="F34" s="1"/>
  <c r="G22"/>
  <c r="D23"/>
  <c r="G17" i="5"/>
  <c r="F16"/>
  <c r="F29" s="1"/>
  <c r="C18"/>
  <c r="E18"/>
  <c r="D29"/>
  <c r="H14" i="4"/>
  <c r="E15"/>
  <c r="G13"/>
  <c r="G25" s="1"/>
  <c r="D15"/>
  <c r="F15"/>
  <c r="D41" i="8"/>
  <c r="H8"/>
  <c r="D42"/>
  <c r="F23" i="14" l="1"/>
  <c r="C52" i="7"/>
  <c r="P50"/>
  <c r="I50"/>
  <c r="I52" s="1"/>
  <c r="G50"/>
  <c r="H52" s="1"/>
  <c r="E50"/>
  <c r="E52" s="1"/>
  <c r="C50"/>
  <c r="D52" s="1"/>
  <c r="N48"/>
  <c r="M48"/>
  <c r="N47"/>
  <c r="M47"/>
  <c r="N46"/>
  <c r="M46"/>
  <c r="N45"/>
  <c r="M45"/>
  <c r="N44"/>
  <c r="M44"/>
  <c r="L43"/>
  <c r="L42"/>
  <c r="L41"/>
  <c r="L40"/>
  <c r="L39"/>
  <c r="L38"/>
  <c r="L37"/>
  <c r="L36"/>
  <c r="N36" s="1"/>
  <c r="L35"/>
  <c r="L34"/>
  <c r="L33"/>
  <c r="L32"/>
  <c r="L31"/>
  <c r="L30"/>
  <c r="L29"/>
  <c r="N28"/>
  <c r="L28"/>
  <c r="N23"/>
  <c r="L23"/>
  <c r="N22"/>
  <c r="L22"/>
  <c r="N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L14"/>
  <c r="N13"/>
  <c r="M13"/>
  <c r="L13"/>
  <c r="N12"/>
  <c r="M12"/>
  <c r="L12"/>
  <c r="N11"/>
  <c r="L11"/>
  <c r="N9"/>
  <c r="M9"/>
  <c r="L9"/>
  <c r="N8"/>
  <c r="M8"/>
  <c r="M50" s="1"/>
  <c r="L51" s="1"/>
  <c r="L8"/>
  <c r="L50" s="1"/>
  <c r="G52" l="1"/>
  <c r="N50"/>
  <c r="E51"/>
  <c r="C51"/>
  <c r="F52"/>
  <c r="J52"/>
  <c r="I51"/>
  <c r="G51"/>
  <c r="N36" i="6" l="1"/>
  <c r="G36"/>
  <c r="G38" s="1"/>
  <c r="E36"/>
  <c r="E37" s="1"/>
  <c r="C36"/>
  <c r="C38" s="1"/>
  <c r="L34"/>
  <c r="K34"/>
  <c r="L33"/>
  <c r="K33"/>
  <c r="L32"/>
  <c r="K32"/>
  <c r="L31"/>
  <c r="K31"/>
  <c r="L30"/>
  <c r="K30"/>
  <c r="L29"/>
  <c r="K29"/>
  <c r="L28"/>
  <c r="K28"/>
  <c r="L27"/>
  <c r="L26"/>
  <c r="L25"/>
  <c r="L24"/>
  <c r="L23"/>
  <c r="J23"/>
  <c r="L22"/>
  <c r="J22"/>
  <c r="L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J14"/>
  <c r="L13"/>
  <c r="K13"/>
  <c r="J13"/>
  <c r="L12"/>
  <c r="K12"/>
  <c r="J12"/>
  <c r="L11"/>
  <c r="L36" s="1"/>
  <c r="J11"/>
  <c r="L9"/>
  <c r="K9"/>
  <c r="J9"/>
  <c r="L8"/>
  <c r="K8"/>
  <c r="K36" s="1"/>
  <c r="J37" s="1"/>
  <c r="J8"/>
  <c r="J36" s="1"/>
  <c r="F38" l="1"/>
  <c r="E38"/>
  <c r="D38"/>
  <c r="H38"/>
  <c r="G37"/>
  <c r="C37"/>
</calcChain>
</file>

<file path=xl/sharedStrings.xml><?xml version="1.0" encoding="utf-8"?>
<sst xmlns="http://schemas.openxmlformats.org/spreadsheetml/2006/main" count="306" uniqueCount="135">
  <si>
    <t>I ETAP EDUKACYJNYa) (klasy I - IIII)</t>
  </si>
  <si>
    <t>Lp.</t>
  </si>
  <si>
    <t>Obowiązkowe zajęcia edukacyjne</t>
  </si>
  <si>
    <t>Edukacja polonistyczna, edukacja społeczna, edukacja przyrodnicza, edukacja matematyczna i zajęcia techniczne</t>
  </si>
  <si>
    <t>Język obcy nowożytny</t>
  </si>
  <si>
    <t>Edukacja muzyczna</t>
  </si>
  <si>
    <t>Edukacja plastyczna</t>
  </si>
  <si>
    <t>Zajęcia komputerowe</t>
  </si>
  <si>
    <t>Wychowanie fizyczne</t>
  </si>
  <si>
    <t>Razem</t>
  </si>
  <si>
    <t>Religia/Etyka</t>
  </si>
  <si>
    <t>Razem godzin zajęć edukacyjnych</t>
  </si>
  <si>
    <t>l. tyg. &gt;&gt;</t>
  </si>
  <si>
    <t>klasa &gt;&gt;</t>
  </si>
  <si>
    <t>różnica</t>
  </si>
  <si>
    <t xml:space="preserve">klasa </t>
  </si>
  <si>
    <t>razem godz.</t>
  </si>
  <si>
    <t>min. liczba godz.</t>
  </si>
  <si>
    <t>Rewalidacja - 2h x il.uczn</t>
  </si>
  <si>
    <t>klasy</t>
  </si>
  <si>
    <t>IV</t>
  </si>
  <si>
    <t>V</t>
  </si>
  <si>
    <t>VI</t>
  </si>
  <si>
    <t>Razem godz.</t>
  </si>
  <si>
    <t>Wymagana l. godz.</t>
  </si>
  <si>
    <t>l.tyg &gt;&gt;</t>
  </si>
  <si>
    <t>róznica</t>
  </si>
  <si>
    <t>Język polski</t>
  </si>
  <si>
    <t>Muzyka</t>
  </si>
  <si>
    <t>Plastyka</t>
  </si>
  <si>
    <t>Historia i społeczeństwo</t>
  </si>
  <si>
    <t>Przyroda</t>
  </si>
  <si>
    <t>Matematyka</t>
  </si>
  <si>
    <t>Zajęcia techniczne</t>
  </si>
  <si>
    <t>Razem obowiązkowe</t>
  </si>
  <si>
    <t>WDŻwR</t>
  </si>
  <si>
    <t>Dodatkowe godz. OP</t>
  </si>
  <si>
    <t>dodatkowy j. obcy</t>
  </si>
  <si>
    <t>zaj. specjalistyczne</t>
  </si>
  <si>
    <t>II ETAP EDUKACYJNY (klasy IV-VI)</t>
  </si>
  <si>
    <t>Razem godzin</t>
  </si>
  <si>
    <t xml:space="preserve">Rewalidacja: 2h x il.uczn. </t>
  </si>
  <si>
    <t>* w polach "l.tyg." należy wpisać faktyczną liczbę tygodni w kolejnych latach.</t>
  </si>
  <si>
    <t>* Rozkład godzin zajęć obowiązkowych jest przykładowy (ale pozwala, jak widać, zrealizować minimalną wymagana liczbę godzin z przedmiotu). Można te godziny rozdysponować po swojemu.</t>
  </si>
  <si>
    <t>* liczbę godzin rewalidacji wpisujemy wg wzoru</t>
  </si>
  <si>
    <t>* dodatkowe godziny OP wpisujemy, jeśli takie od OP dostaniemy.</t>
  </si>
  <si>
    <t>I</t>
  </si>
  <si>
    <t>II</t>
  </si>
  <si>
    <t>III</t>
  </si>
  <si>
    <t>III ETAP EDUKACYJNY</t>
  </si>
  <si>
    <t>wyliczenie</t>
  </si>
  <si>
    <t>l.g. w cyklu</t>
  </si>
  <si>
    <t>język polski</t>
  </si>
  <si>
    <t>język obcy I</t>
  </si>
  <si>
    <t>język obcy II</t>
  </si>
  <si>
    <t>muzyka</t>
  </si>
  <si>
    <t>plastyka</t>
  </si>
  <si>
    <t>historia</t>
  </si>
  <si>
    <t>wiedza o społeczeństwie</t>
  </si>
  <si>
    <t>geografia</t>
  </si>
  <si>
    <t>biologia</t>
  </si>
  <si>
    <t>chemia</t>
  </si>
  <si>
    <t>fizyka</t>
  </si>
  <si>
    <t>matematyka</t>
  </si>
  <si>
    <t>informatyka</t>
  </si>
  <si>
    <t>wychowanie fizyczne</t>
  </si>
  <si>
    <t>edukacja dla bezpieczeństwa</t>
  </si>
  <si>
    <t>zajęcia artystyczne</t>
  </si>
  <si>
    <t>zajęcia techniczne</t>
  </si>
  <si>
    <t>zajęcia z wychowawcą</t>
  </si>
  <si>
    <t>GDD</t>
  </si>
  <si>
    <t>Różnica</t>
  </si>
  <si>
    <t>* do obowiązkowych godzin należy rozdysponować 2 GDD (patrz kolumna "wyliczenie l.godzin w cyklu") tak, by zgadzał się tyg wymiar godzin dla oddziału</t>
  </si>
  <si>
    <t>Liceum Ogólnokształcące …………………………………………</t>
  </si>
  <si>
    <t>Plan nauczania dla klas I-III od  roku szkolnego 2012/13</t>
  </si>
  <si>
    <t>Klasa I</t>
  </si>
  <si>
    <t>Klasa II</t>
  </si>
  <si>
    <t>Klasa III</t>
  </si>
  <si>
    <t>Planowana liczba godzin tygodniowo</t>
  </si>
  <si>
    <t>przydzielona łączna liczba godzin w cyklu nauczania</t>
  </si>
  <si>
    <t>min. liczba godzin do przydzielenia</t>
  </si>
  <si>
    <t>podst</t>
  </si>
  <si>
    <t>rozsz</t>
  </si>
  <si>
    <t>razem</t>
  </si>
  <si>
    <t>obowiązkowe zajęcia edukacyjne</t>
  </si>
  <si>
    <t>język obcy nowożytny</t>
  </si>
  <si>
    <t>wiedza o kulturze</t>
  </si>
  <si>
    <t>podstawy przedsiębiorczości</t>
  </si>
  <si>
    <t>przedmioty dodatkowe</t>
  </si>
  <si>
    <t>historia muzyki</t>
  </si>
  <si>
    <t>historia sztuki</t>
  </si>
  <si>
    <t>język łaciński i kultura łac.</t>
  </si>
  <si>
    <t>filozofia</t>
  </si>
  <si>
    <t>przedmioty uzupełniające</t>
  </si>
  <si>
    <t>przyroda</t>
  </si>
  <si>
    <t>historia i społeczeństwo</t>
  </si>
  <si>
    <t>ekonomia w praktyce</t>
  </si>
  <si>
    <t>inny przedmiot uzupełnający 1</t>
  </si>
  <si>
    <t>inny przedmiot uzupełnający 2</t>
  </si>
  <si>
    <t>inny przedmiot uzupełnający 3</t>
  </si>
  <si>
    <t>przydzielona ilość godzin:</t>
  </si>
  <si>
    <t>Technikum ………………………………………………</t>
  </si>
  <si>
    <t>Plan nauczania dla klas I-IV od  roku szkolnego 2012/13</t>
  </si>
  <si>
    <t>Klasa IV</t>
  </si>
  <si>
    <t>kształcenie zawodowe
teoretyczne i praktyczne</t>
  </si>
  <si>
    <t>zaw_teor_1</t>
  </si>
  <si>
    <t>zaw_teor_2</t>
  </si>
  <si>
    <t>zaw_teor_3</t>
  </si>
  <si>
    <t>zaw_teor_4</t>
  </si>
  <si>
    <t>zaw_teor_5</t>
  </si>
  <si>
    <t>zaw_teor_6</t>
  </si>
  <si>
    <t>zaw_teor_7</t>
  </si>
  <si>
    <t>zaw_teor_8</t>
  </si>
  <si>
    <t>zaw_prakt_1</t>
  </si>
  <si>
    <t>zaw_prakt_2</t>
  </si>
  <si>
    <t>zaw_prakt_3</t>
  </si>
  <si>
    <t>zaw_prakt_4</t>
  </si>
  <si>
    <t>zaw_prakt_5</t>
  </si>
  <si>
    <t>zaw_prakt_6</t>
  </si>
  <si>
    <t>zaw_prakt_7</t>
  </si>
  <si>
    <t>zaw_prakt_8</t>
  </si>
  <si>
    <t>Zasadnicza Szkoła Zawodowa …………………………………………</t>
  </si>
  <si>
    <t>przydzielona liczba godzin w cyklu nauczania</t>
  </si>
  <si>
    <t>z przedmiotu</t>
  </si>
  <si>
    <t>razem bloki</t>
  </si>
  <si>
    <t>inne przedmioty rozszerz.</t>
  </si>
  <si>
    <t>Plan nauczania oddziału</t>
  </si>
  <si>
    <t>wymagana tyg. liczba godzin</t>
  </si>
  <si>
    <t>do zajęć obowiązk.</t>
  </si>
  <si>
    <t>inne</t>
  </si>
  <si>
    <t>* do obowiązkowych godzin należy rozdysponować 2 GDD (patrz arkusz "wyliczenie godzin") tak, by zgadzał się tyg wymiar godzin dla oddziału</t>
  </si>
  <si>
    <t xml:space="preserve">Plan nauczania dla oddziału </t>
  </si>
  <si>
    <t>Godziny z wychowawcą</t>
  </si>
  <si>
    <t>godziny z wychowawcą</t>
  </si>
  <si>
    <t xml:space="preserve">Wymagana tyg. l. godz. 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</si>
</sst>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40"/>
      <name val="Arial CE"/>
      <family val="2"/>
      <charset val="238"/>
    </font>
    <font>
      <i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color indexed="30"/>
      <name val="Arial CE"/>
      <charset val="238"/>
    </font>
    <font>
      <i/>
      <sz val="10"/>
      <color indexed="3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3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color indexed="49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49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9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left" vertical="center" wrapText="1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/>
    <xf numFmtId="0" fontId="0" fillId="0" borderId="16" xfId="0" applyFont="1" applyBorder="1"/>
    <xf numFmtId="0" fontId="0" fillId="0" borderId="0" xfId="0" applyFont="1" applyFill="1" applyBorder="1"/>
    <xf numFmtId="0" fontId="0" fillId="0" borderId="8" xfId="0" applyFont="1" applyFill="1" applyBorder="1"/>
    <xf numFmtId="0" fontId="0" fillId="0" borderId="39" xfId="0" applyFont="1" applyBorder="1"/>
    <xf numFmtId="0" fontId="0" fillId="0" borderId="14" xfId="0" applyFont="1" applyFill="1" applyBorder="1"/>
    <xf numFmtId="0" fontId="0" fillId="0" borderId="6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21" xfId="0" applyFont="1" applyFill="1" applyBorder="1" applyAlignment="1">
      <alignment horizontal="right"/>
    </xf>
    <xf numFmtId="0" fontId="0" fillId="0" borderId="21" xfId="0" applyFont="1" applyFill="1" applyBorder="1"/>
    <xf numFmtId="0" fontId="0" fillId="0" borderId="29" xfId="0" applyFont="1" applyFill="1" applyBorder="1"/>
    <xf numFmtId="0" fontId="0" fillId="0" borderId="46" xfId="0" applyFont="1" applyFill="1" applyBorder="1"/>
    <xf numFmtId="0" fontId="0" fillId="0" borderId="19" xfId="0" applyFont="1" applyFill="1" applyBorder="1" applyAlignment="1">
      <alignment horizontal="right"/>
    </xf>
    <xf numFmtId="0" fontId="0" fillId="0" borderId="19" xfId="0" applyFont="1" applyFill="1" applyBorder="1"/>
    <xf numFmtId="0" fontId="0" fillId="3" borderId="68" xfId="0" applyFont="1" applyFill="1" applyBorder="1" applyProtection="1"/>
    <xf numFmtId="0" fontId="0" fillId="3" borderId="69" xfId="0" applyFont="1" applyFill="1" applyBorder="1" applyProtection="1"/>
    <xf numFmtId="0" fontId="0" fillId="3" borderId="68" xfId="0" applyFont="1" applyFill="1" applyBorder="1" applyProtection="1">
      <protection locked="0"/>
    </xf>
    <xf numFmtId="0" fontId="0" fillId="0" borderId="32" xfId="0" applyFont="1" applyFill="1" applyBorder="1"/>
    <xf numFmtId="0" fontId="0" fillId="3" borderId="68" xfId="0" applyFont="1" applyFill="1" applyBorder="1"/>
    <xf numFmtId="0" fontId="0" fillId="3" borderId="69" xfId="0" applyFont="1" applyFill="1" applyBorder="1"/>
    <xf numFmtId="0" fontId="0" fillId="0" borderId="70" xfId="0" applyFont="1" applyFill="1" applyBorder="1"/>
    <xf numFmtId="0" fontId="0" fillId="0" borderId="34" xfId="0" applyFont="1" applyFill="1" applyBorder="1" applyAlignment="1">
      <alignment horizontal="right"/>
    </xf>
    <xf numFmtId="0" fontId="0" fillId="0" borderId="34" xfId="0" applyFont="1" applyFill="1" applyBorder="1"/>
    <xf numFmtId="0" fontId="0" fillId="0" borderId="54" xfId="0" applyFont="1" applyFill="1" applyBorder="1"/>
    <xf numFmtId="0" fontId="0" fillId="3" borderId="71" xfId="0" applyFont="1" applyFill="1" applyBorder="1" applyProtection="1">
      <protection locked="0"/>
    </xf>
    <xf numFmtId="0" fontId="0" fillId="3" borderId="71" xfId="0" applyFont="1" applyFill="1" applyBorder="1"/>
    <xf numFmtId="0" fontId="0" fillId="3" borderId="72" xfId="0" applyFont="1" applyFill="1" applyBorder="1" applyAlignment="1">
      <alignment horizontal="right"/>
    </xf>
    <xf numFmtId="0" fontId="0" fillId="0" borderId="45" xfId="0" applyFont="1" applyFill="1" applyBorder="1"/>
    <xf numFmtId="0" fontId="0" fillId="3" borderId="73" xfId="0" applyFont="1" applyFill="1" applyBorder="1" applyAlignment="1">
      <alignment horizontal="right"/>
    </xf>
    <xf numFmtId="0" fontId="0" fillId="0" borderId="39" xfId="0" applyFont="1" applyFill="1" applyBorder="1"/>
    <xf numFmtId="0" fontId="0" fillId="0" borderId="0" xfId="0" applyFont="1" applyFill="1"/>
    <xf numFmtId="0" fontId="0" fillId="3" borderId="74" xfId="0" applyFont="1" applyFill="1" applyBorder="1" applyAlignment="1">
      <alignment horizontal="right"/>
    </xf>
    <xf numFmtId="0" fontId="0" fillId="0" borderId="27" xfId="0" applyFont="1" applyFill="1" applyBorder="1"/>
    <xf numFmtId="0" fontId="0" fillId="3" borderId="75" xfId="0" applyFont="1" applyFill="1" applyBorder="1" applyAlignment="1">
      <alignment horizontal="right"/>
    </xf>
    <xf numFmtId="0" fontId="0" fillId="0" borderId="76" xfId="0" applyFont="1" applyFill="1" applyBorder="1"/>
    <xf numFmtId="0" fontId="0" fillId="0" borderId="67" xfId="0" applyFont="1" applyFill="1" applyBorder="1"/>
    <xf numFmtId="0" fontId="0" fillId="0" borderId="46" xfId="0" applyFont="1" applyFill="1" applyBorder="1" applyAlignment="1">
      <alignment horizontal="justify"/>
    </xf>
    <xf numFmtId="0" fontId="0" fillId="0" borderId="76" xfId="0" applyFont="1" applyFill="1" applyBorder="1" applyAlignment="1">
      <alignment horizontal="justify"/>
    </xf>
    <xf numFmtId="0" fontId="0" fillId="0" borderId="80" xfId="0" applyFont="1" applyFill="1" applyBorder="1"/>
    <xf numFmtId="0" fontId="0" fillId="0" borderId="8" xfId="0" applyFont="1" applyFill="1" applyBorder="1" applyAlignment="1">
      <alignment horizontal="right"/>
    </xf>
    <xf numFmtId="0" fontId="15" fillId="0" borderId="0" xfId="0" applyFont="1" applyFill="1" applyBorder="1"/>
    <xf numFmtId="0" fontId="0" fillId="0" borderId="0" xfId="0" applyFont="1" applyBorder="1"/>
    <xf numFmtId="0" fontId="16" fillId="0" borderId="82" xfId="0" applyFont="1" applyFill="1" applyBorder="1" applyAlignment="1"/>
    <xf numFmtId="0" fontId="17" fillId="0" borderId="13" xfId="0" applyFont="1" applyFill="1" applyBorder="1" applyAlignment="1"/>
    <xf numFmtId="0" fontId="0" fillId="0" borderId="0" xfId="0" applyFont="1" applyProtection="1">
      <protection locked="0"/>
    </xf>
    <xf numFmtId="0" fontId="0" fillId="0" borderId="16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 applyProtection="1">
      <protection locked="0"/>
    </xf>
    <xf numFmtId="0" fontId="0" fillId="0" borderId="8" xfId="0" applyFont="1" applyFill="1" applyBorder="1" applyProtection="1"/>
    <xf numFmtId="0" fontId="0" fillId="0" borderId="14" xfId="0" applyFont="1" applyFill="1" applyBorder="1" applyProtection="1">
      <protection locked="0"/>
    </xf>
    <xf numFmtId="0" fontId="0" fillId="0" borderId="6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64" xfId="0" applyFont="1" applyFill="1" applyBorder="1" applyAlignment="1" applyProtection="1">
      <alignment horizontal="center"/>
    </xf>
    <xf numFmtId="0" fontId="0" fillId="0" borderId="6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52" xfId="0" applyFont="1" applyFill="1" applyBorder="1" applyProtection="1"/>
    <xf numFmtId="0" fontId="0" fillId="0" borderId="21" xfId="0" applyFont="1" applyFill="1" applyBorder="1" applyProtection="1"/>
    <xf numFmtId="0" fontId="0" fillId="0" borderId="29" xfId="0" applyFont="1" applyFill="1" applyBorder="1" applyProtection="1"/>
    <xf numFmtId="0" fontId="0" fillId="0" borderId="46" xfId="0" applyFont="1" applyFill="1" applyBorder="1" applyProtection="1"/>
    <xf numFmtId="0" fontId="0" fillId="0" borderId="32" xfId="0" applyFont="1" applyFill="1" applyBorder="1" applyProtection="1"/>
    <xf numFmtId="0" fontId="0" fillId="0" borderId="19" xfId="0" applyFont="1" applyFill="1" applyBorder="1" applyProtection="1"/>
    <xf numFmtId="0" fontId="0" fillId="0" borderId="70" xfId="0" applyFill="1" applyBorder="1" applyProtection="1"/>
    <xf numFmtId="0" fontId="0" fillId="3" borderId="71" xfId="0" applyFont="1" applyFill="1" applyBorder="1" applyProtection="1"/>
    <xf numFmtId="0" fontId="0" fillId="0" borderId="34" xfId="0" applyFont="1" applyFill="1" applyBorder="1" applyProtection="1"/>
    <xf numFmtId="0" fontId="0" fillId="0" borderId="29" xfId="0" applyFont="1" applyFill="1" applyBorder="1" applyProtection="1">
      <protection locked="0"/>
    </xf>
    <xf numFmtId="0" fontId="0" fillId="3" borderId="73" xfId="0" applyFont="1" applyFill="1" applyBorder="1" applyAlignment="1" applyProtection="1">
      <alignment horizontal="right"/>
    </xf>
    <xf numFmtId="0" fontId="0" fillId="0" borderId="39" xfId="0" applyFont="1" applyFill="1" applyBorder="1" applyProtection="1"/>
    <xf numFmtId="0" fontId="0" fillId="0" borderId="0" xfId="0" applyFont="1" applyFill="1" applyBorder="1" applyProtection="1"/>
    <xf numFmtId="0" fontId="0" fillId="3" borderId="72" xfId="0" applyFont="1" applyFill="1" applyBorder="1" applyAlignment="1" applyProtection="1">
      <alignment horizontal="right"/>
    </xf>
    <xf numFmtId="0" fontId="0" fillId="0" borderId="45" xfId="0" applyFont="1" applyFill="1" applyBorder="1" applyProtection="1"/>
    <xf numFmtId="0" fontId="0" fillId="0" borderId="32" xfId="0" applyFont="1" applyFill="1" applyBorder="1" applyProtection="1">
      <protection locked="0"/>
    </xf>
    <xf numFmtId="0" fontId="0" fillId="3" borderId="74" xfId="0" applyFont="1" applyFill="1" applyBorder="1" applyAlignment="1" applyProtection="1">
      <alignment horizontal="right"/>
    </xf>
    <xf numFmtId="0" fontId="0" fillId="0" borderId="70" xfId="0" applyFont="1" applyFill="1" applyBorder="1" applyProtection="1">
      <protection locked="0"/>
    </xf>
    <xf numFmtId="0" fontId="0" fillId="3" borderId="75" xfId="0" applyFont="1" applyFill="1" applyBorder="1" applyAlignment="1" applyProtection="1">
      <alignment horizontal="right"/>
    </xf>
    <xf numFmtId="0" fontId="0" fillId="0" borderId="70" xfId="0" applyFont="1" applyFill="1" applyBorder="1" applyProtection="1"/>
    <xf numFmtId="0" fontId="0" fillId="0" borderId="76" xfId="0" applyFont="1" applyFill="1" applyBorder="1" applyProtection="1"/>
    <xf numFmtId="0" fontId="0" fillId="0" borderId="84" xfId="0" applyFont="1" applyFill="1" applyBorder="1" applyProtection="1"/>
    <xf numFmtId="0" fontId="0" fillId="0" borderId="67" xfId="0" applyFont="1" applyFill="1" applyBorder="1" applyProtection="1"/>
    <xf numFmtId="0" fontId="0" fillId="0" borderId="88" xfId="0" applyFont="1" applyFill="1" applyBorder="1" applyProtection="1"/>
    <xf numFmtId="0" fontId="0" fillId="0" borderId="89" xfId="0" applyFont="1" applyFill="1" applyBorder="1" applyProtection="1"/>
    <xf numFmtId="0" fontId="0" fillId="3" borderId="90" xfId="0" applyFont="1" applyFill="1" applyBorder="1" applyProtection="1"/>
    <xf numFmtId="0" fontId="0" fillId="0" borderId="54" xfId="0" applyFont="1" applyFill="1" applyBorder="1" applyAlignment="1" applyProtection="1">
      <alignment horizontal="left"/>
      <protection locked="0"/>
    </xf>
    <xf numFmtId="0" fontId="0" fillId="0" borderId="80" xfId="0" applyFont="1" applyFill="1" applyBorder="1" applyProtection="1"/>
    <xf numFmtId="0" fontId="0" fillId="0" borderId="8" xfId="0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Protection="1"/>
    <xf numFmtId="0" fontId="0" fillId="0" borderId="0" xfId="0" applyFont="1" applyBorder="1" applyProtection="1">
      <protection locked="0"/>
    </xf>
    <xf numFmtId="0" fontId="16" fillId="0" borderId="82" xfId="0" applyFont="1" applyFill="1" applyBorder="1" applyAlignment="1" applyProtection="1">
      <protection locked="0"/>
    </xf>
    <xf numFmtId="0" fontId="17" fillId="0" borderId="13" xfId="0" applyFont="1" applyFill="1" applyBorder="1" applyAlignment="1" applyProtection="1">
      <protection locked="0"/>
    </xf>
    <xf numFmtId="0" fontId="0" fillId="0" borderId="0" xfId="0" applyFont="1" applyProtection="1"/>
    <xf numFmtId="0" fontId="0" fillId="0" borderId="17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92" xfId="0" applyFont="1" applyBorder="1" applyProtection="1">
      <protection locked="0"/>
    </xf>
    <xf numFmtId="0" fontId="0" fillId="0" borderId="13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52" xfId="0" applyFont="1" applyFill="1" applyBorder="1" applyProtection="1">
      <protection locked="0"/>
    </xf>
    <xf numFmtId="0" fontId="0" fillId="0" borderId="39" xfId="0" applyFont="1" applyBorder="1" applyProtection="1">
      <protection locked="0"/>
    </xf>
    <xf numFmtId="0" fontId="0" fillId="0" borderId="46" xfId="0" applyFont="1" applyFill="1" applyBorder="1" applyProtection="1">
      <protection locked="0"/>
    </xf>
    <xf numFmtId="0" fontId="0" fillId="0" borderId="27" xfId="0" applyFont="1" applyFill="1" applyBorder="1" applyAlignment="1" applyProtection="1">
      <alignment horizontal="right" vertical="center"/>
    </xf>
    <xf numFmtId="0" fontId="0" fillId="0" borderId="70" xfId="0" applyFill="1" applyBorder="1" applyProtection="1">
      <protection locked="0"/>
    </xf>
    <xf numFmtId="0" fontId="0" fillId="0" borderId="54" xfId="0" applyFont="1" applyFill="1" applyBorder="1" applyAlignment="1">
      <alignment horizontal="right"/>
    </xf>
    <xf numFmtId="0" fontId="0" fillId="0" borderId="53" xfId="0" applyFont="1" applyFill="1" applyBorder="1"/>
    <xf numFmtId="0" fontId="0" fillId="0" borderId="54" xfId="0" applyFont="1" applyFill="1" applyBorder="1" applyProtection="1"/>
    <xf numFmtId="0" fontId="14" fillId="0" borderId="17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>
      <alignment horizontal="center"/>
    </xf>
    <xf numFmtId="0" fontId="15" fillId="0" borderId="0" xfId="0" applyFont="1" applyFill="1" applyBorder="1" applyProtection="1">
      <protection locked="0"/>
    </xf>
    <xf numFmtId="0" fontId="16" fillId="0" borderId="81" xfId="0" applyFont="1" applyFill="1" applyBorder="1" applyAlignment="1" applyProtection="1">
      <alignment horizontal="center"/>
    </xf>
    <xf numFmtId="0" fontId="16" fillId="0" borderId="60" xfId="0" applyFont="1" applyFill="1" applyBorder="1" applyAlignment="1" applyProtection="1">
      <alignment horizontal="center"/>
    </xf>
    <xf numFmtId="0" fontId="16" fillId="0" borderId="82" xfId="0" applyFont="1" applyFill="1" applyBorder="1" applyAlignment="1" applyProtection="1"/>
    <xf numFmtId="0" fontId="16" fillId="0" borderId="13" xfId="0" applyFont="1" applyFill="1" applyBorder="1" applyAlignment="1" applyProtection="1"/>
    <xf numFmtId="0" fontId="17" fillId="0" borderId="13" xfId="0" applyFont="1" applyFill="1" applyBorder="1" applyAlignment="1" applyProtection="1"/>
    <xf numFmtId="0" fontId="0" fillId="0" borderId="70" xfId="0" applyFill="1" applyBorder="1"/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9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1" fontId="2" fillId="2" borderId="100" xfId="0" applyNumberFormat="1" applyFont="1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1" xfId="0" applyBorder="1" applyAlignment="1">
      <alignment horizontal="right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0" fontId="2" fillId="0" borderId="102" xfId="0" applyFont="1" applyFill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0" fontId="19" fillId="0" borderId="103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104" xfId="0" applyBorder="1" applyAlignment="1">
      <alignment horizontal="center"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4" xfId="0" applyFont="1" applyBorder="1" applyAlignment="1">
      <alignment vertical="center"/>
    </xf>
    <xf numFmtId="164" fontId="0" fillId="0" borderId="104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0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18" fillId="0" borderId="0" xfId="0" applyFont="1"/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0" fillId="0" borderId="104" xfId="0" applyNumberFormat="1" applyBorder="1" applyAlignment="1">
      <alignment horizontal="center" vertical="center"/>
    </xf>
    <xf numFmtId="0" fontId="1" fillId="0" borderId="97" xfId="0" applyFont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0" fontId="1" fillId="0" borderId="101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2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6" xfId="0" applyBorder="1" applyAlignment="1">
      <alignment vertical="center"/>
    </xf>
    <xf numFmtId="0" fontId="6" fillId="0" borderId="101" xfId="0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" fontId="21" fillId="0" borderId="32" xfId="0" applyNumberFormat="1" applyFont="1" applyBorder="1" applyAlignment="1">
      <alignment horizontal="center" vertical="center" wrapText="1" readingOrder="1"/>
    </xf>
    <xf numFmtId="1" fontId="22" fillId="0" borderId="39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2" fillId="0" borderId="17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10" fillId="0" borderId="110" xfId="0" applyFont="1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76" xfId="0" applyFont="1" applyBorder="1" applyAlignment="1">
      <alignment horizontal="right" vertical="center"/>
    </xf>
    <xf numFmtId="0" fontId="10" fillId="0" borderId="80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21" fillId="0" borderId="27" xfId="0" applyNumberFormat="1" applyFont="1" applyBorder="1" applyAlignment="1">
      <alignment horizontal="center" vertical="center" wrapText="1" readingOrder="1"/>
    </xf>
    <xf numFmtId="1" fontId="21" fillId="0" borderId="29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 wrapText="1"/>
    </xf>
    <xf numFmtId="0" fontId="0" fillId="0" borderId="62" xfId="0" applyFont="1" applyFill="1" applyBorder="1" applyAlignment="1">
      <alignment horizontal="center" wrapText="1"/>
    </xf>
    <xf numFmtId="0" fontId="0" fillId="0" borderId="66" xfId="0" applyFont="1" applyFill="1" applyBorder="1" applyAlignment="1">
      <alignment horizontal="center" vertical="center" textRotation="90"/>
    </xf>
    <xf numFmtId="0" fontId="0" fillId="0" borderId="67" xfId="0" applyFont="1" applyFill="1" applyBorder="1" applyAlignment="1">
      <alignment horizontal="center" vertical="center" textRotation="90"/>
    </xf>
    <xf numFmtId="0" fontId="0" fillId="0" borderId="65" xfId="0" applyFont="1" applyFill="1" applyBorder="1" applyAlignment="1">
      <alignment horizontal="center" vertical="center" textRotation="90"/>
    </xf>
    <xf numFmtId="0" fontId="0" fillId="0" borderId="34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67" xfId="0" applyFont="1" applyFill="1" applyBorder="1" applyAlignment="1">
      <alignment horizontal="center" vertical="center" textRotation="90" wrapText="1"/>
    </xf>
    <xf numFmtId="0" fontId="0" fillId="0" borderId="65" xfId="0" applyFont="1" applyFill="1" applyBorder="1" applyAlignment="1">
      <alignment horizontal="center" vertical="center" textRotation="90" wrapText="1"/>
    </xf>
    <xf numFmtId="0" fontId="0" fillId="0" borderId="77" xfId="0" applyFont="1" applyFill="1" applyBorder="1" applyAlignment="1">
      <alignment horizontal="center" vertical="center" textRotation="90" wrapText="1"/>
    </xf>
    <xf numFmtId="0" fontId="0" fillId="0" borderId="79" xfId="0" applyFont="1" applyFill="1" applyBorder="1" applyAlignment="1">
      <alignment horizontal="center" vertical="center" textRotation="90" wrapText="1"/>
    </xf>
    <xf numFmtId="0" fontId="0" fillId="0" borderId="64" xfId="0" applyFont="1" applyFill="1" applyBorder="1" applyAlignment="1">
      <alignment horizontal="center" vertical="center" textRotation="90" wrapText="1"/>
    </xf>
    <xf numFmtId="0" fontId="0" fillId="0" borderId="28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6" fillId="0" borderId="8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2" xfId="0" applyFont="1" applyFill="1" applyBorder="1" applyAlignment="1" applyProtection="1">
      <alignment horizontal="center" wrapText="1"/>
    </xf>
    <xf numFmtId="0" fontId="0" fillId="0" borderId="61" xfId="0" applyFont="1" applyFill="1" applyBorder="1" applyAlignment="1" applyProtection="1">
      <alignment horizontal="center" wrapText="1"/>
    </xf>
    <xf numFmtId="0" fontId="0" fillId="0" borderId="62" xfId="0" applyFont="1" applyFill="1" applyBorder="1" applyAlignment="1" applyProtection="1">
      <alignment horizontal="center" wrapText="1"/>
    </xf>
    <xf numFmtId="0" fontId="0" fillId="0" borderId="66" xfId="0" applyFont="1" applyFill="1" applyBorder="1" applyAlignment="1" applyProtection="1">
      <alignment horizontal="center" vertical="center" textRotation="90"/>
      <protection locked="0"/>
    </xf>
    <xf numFmtId="0" fontId="0" fillId="0" borderId="67" xfId="0" applyFont="1" applyFill="1" applyBorder="1" applyAlignment="1" applyProtection="1">
      <alignment horizontal="center" vertical="center" textRotation="90"/>
      <protection locked="0"/>
    </xf>
    <xf numFmtId="0" fontId="0" fillId="0" borderId="65" xfId="0" applyFont="1" applyFill="1" applyBorder="1" applyAlignment="1" applyProtection="1">
      <alignment horizontal="center" vertical="center" textRotation="90"/>
      <protection locked="0"/>
    </xf>
    <xf numFmtId="0" fontId="0" fillId="0" borderId="83" xfId="0" applyFont="1" applyFill="1" applyBorder="1" applyAlignment="1" applyProtection="1">
      <alignment vertical="center"/>
    </xf>
    <xf numFmtId="0" fontId="0" fillId="0" borderId="84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center"/>
    </xf>
    <xf numFmtId="0" fontId="0" fillId="0" borderId="52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horizontal="right" vertical="center"/>
    </xf>
    <xf numFmtId="0" fontId="0" fillId="0" borderId="34" xfId="0" applyFont="1" applyFill="1" applyBorder="1" applyAlignment="1" applyProtection="1">
      <alignment horizontal="right" vertical="center"/>
    </xf>
    <xf numFmtId="0" fontId="0" fillId="0" borderId="21" xfId="0" applyFont="1" applyFill="1" applyBorder="1" applyAlignment="1" applyProtection="1">
      <alignment horizontal="right" vertical="center"/>
    </xf>
    <xf numFmtId="0" fontId="0" fillId="0" borderId="47" xfId="0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6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66" xfId="0" applyFill="1" applyBorder="1" applyAlignment="1" applyProtection="1">
      <alignment horizontal="center" vertical="center" textRotation="90" wrapText="1"/>
      <protection locked="0"/>
    </xf>
    <xf numFmtId="0" fontId="0" fillId="0" borderId="67" xfId="0" applyFont="1" applyFill="1" applyBorder="1" applyAlignment="1" applyProtection="1">
      <alignment horizontal="center" vertical="center" textRotation="90" wrapText="1"/>
      <protection locked="0"/>
    </xf>
    <xf numFmtId="0" fontId="0" fillId="0" borderId="65" xfId="0" applyFont="1" applyFill="1" applyBorder="1" applyAlignment="1" applyProtection="1">
      <alignment horizontal="center" vertical="center" textRotation="90" wrapText="1"/>
      <protection locked="0"/>
    </xf>
    <xf numFmtId="0" fontId="0" fillId="0" borderId="60" xfId="0" applyFont="1" applyFill="1" applyBorder="1" applyAlignment="1" applyProtection="1">
      <alignment horizontal="center" vertical="center" textRotation="90" wrapText="1"/>
      <protection locked="0"/>
    </xf>
    <xf numFmtId="0" fontId="0" fillId="0" borderId="39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85" xfId="0" applyFont="1" applyFill="1" applyBorder="1" applyAlignment="1" applyProtection="1">
      <alignment horizontal="right" vertical="center"/>
    </xf>
    <xf numFmtId="0" fontId="0" fillId="0" borderId="86" xfId="0" applyFont="1" applyFill="1" applyBorder="1" applyAlignment="1" applyProtection="1">
      <alignment horizontal="right" vertical="center"/>
    </xf>
    <xf numFmtId="0" fontId="0" fillId="0" borderId="88" xfId="0" applyFont="1" applyFill="1" applyBorder="1" applyAlignment="1" applyProtection="1">
      <alignment horizontal="right" vertical="center"/>
    </xf>
    <xf numFmtId="0" fontId="0" fillId="0" borderId="87" xfId="0" applyFont="1" applyFill="1" applyBorder="1" applyAlignment="1">
      <alignment horizontal="center"/>
    </xf>
    <xf numFmtId="0" fontId="16" fillId="0" borderId="81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wrapText="1"/>
    </xf>
    <xf numFmtId="0" fontId="14" fillId="0" borderId="17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0" fillId="0" borderId="66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center" wrapText="1"/>
      <protection locked="0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0" xfId="0" applyFont="1" applyFill="1" applyBorder="1" applyAlignment="1" applyProtection="1">
      <alignment horizontal="center" wrapText="1"/>
    </xf>
    <xf numFmtId="0" fontId="0" fillId="0" borderId="13" xfId="0" applyFont="1" applyFill="1" applyBorder="1" applyAlignment="1" applyProtection="1">
      <alignment horizontal="center" wrapText="1"/>
    </xf>
  </cellXfs>
  <cellStyles count="1">
    <cellStyle name="Normalny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1323975</xdr:colOff>
      <xdr:row>33</xdr:row>
      <xdr:rowOff>9525</xdr:rowOff>
    </xdr:from>
    <xdr:to>
      <xdr:col>10</xdr:col>
      <xdr:colOff>47625</xdr:colOff>
      <xdr:row>37</xdr:row>
      <xdr:rowOff>95250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7875" y="6591300"/>
          <a:ext cx="4514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37</xdr:row>
      <xdr:rowOff>0</xdr:rowOff>
    </xdr:from>
    <xdr:to>
      <xdr:col>11</xdr:col>
      <xdr:colOff>47625</xdr:colOff>
      <xdr:row>41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6705600"/>
          <a:ext cx="5991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41</xdr:row>
      <xdr:rowOff>123825</xdr:rowOff>
    </xdr:from>
    <xdr:to>
      <xdr:col>9</xdr:col>
      <xdr:colOff>314325</xdr:colOff>
      <xdr:row>46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759142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12</xdr:col>
      <xdr:colOff>66675</xdr:colOff>
      <xdr:row>45</xdr:row>
      <xdr:rowOff>57150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7077075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14</xdr:col>
      <xdr:colOff>28575</xdr:colOff>
      <xdr:row>58</xdr:row>
      <xdr:rowOff>57150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62025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44</xdr:row>
      <xdr:rowOff>0</xdr:rowOff>
    </xdr:from>
    <xdr:to>
      <xdr:col>7</xdr:col>
      <xdr:colOff>1562100</xdr:colOff>
      <xdr:row>48</xdr:row>
      <xdr:rowOff>57150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7810500"/>
          <a:ext cx="5753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2"/>
  <sheetViews>
    <sheetView workbookViewId="0">
      <selection activeCell="R28" sqref="R28"/>
    </sheetView>
  </sheetViews>
  <sheetFormatPr defaultRowHeight="12.75"/>
  <cols>
    <col min="1" max="1" width="6.42578125" style="1" customWidth="1"/>
    <col min="2" max="2" width="4.42578125" style="3" customWidth="1"/>
    <col min="3" max="3" width="34.28515625" style="1" customWidth="1"/>
    <col min="4" max="7" width="6.7109375" style="1" customWidth="1"/>
    <col min="8" max="8" width="11.28515625" style="1" customWidth="1"/>
    <col min="9" max="9" width="8.5703125" style="1" customWidth="1"/>
    <col min="10" max="11" width="5.85546875" style="1" customWidth="1"/>
    <col min="12" max="12" width="5.28515625" style="1" customWidth="1"/>
    <col min="13" max="13" width="7" style="1" customWidth="1"/>
    <col min="14" max="14" width="7.5703125" style="1" customWidth="1"/>
    <col min="15" max="15" width="6.85546875" style="1" customWidth="1"/>
    <col min="16" max="256" width="9.140625" style="1"/>
    <col min="257" max="257" width="6.42578125" style="1" customWidth="1"/>
    <col min="258" max="258" width="4.42578125" style="1" customWidth="1"/>
    <col min="259" max="259" width="34.28515625" style="1" customWidth="1"/>
    <col min="260" max="263" width="6.7109375" style="1" customWidth="1"/>
    <col min="264" max="264" width="11.28515625" style="1" customWidth="1"/>
    <col min="265" max="265" width="8.5703125" style="1" customWidth="1"/>
    <col min="266" max="267" width="5.85546875" style="1" customWidth="1"/>
    <col min="268" max="268" width="5.28515625" style="1" customWidth="1"/>
    <col min="269" max="269" width="7" style="1" customWidth="1"/>
    <col min="270" max="270" width="7.5703125" style="1" customWidth="1"/>
    <col min="271" max="271" width="6.85546875" style="1" customWidth="1"/>
    <col min="272" max="512" width="9.140625" style="1"/>
    <col min="513" max="513" width="6.42578125" style="1" customWidth="1"/>
    <col min="514" max="514" width="4.42578125" style="1" customWidth="1"/>
    <col min="515" max="515" width="34.28515625" style="1" customWidth="1"/>
    <col min="516" max="519" width="6.7109375" style="1" customWidth="1"/>
    <col min="520" max="520" width="11.28515625" style="1" customWidth="1"/>
    <col min="521" max="521" width="8.5703125" style="1" customWidth="1"/>
    <col min="522" max="523" width="5.85546875" style="1" customWidth="1"/>
    <col min="524" max="524" width="5.28515625" style="1" customWidth="1"/>
    <col min="525" max="525" width="7" style="1" customWidth="1"/>
    <col min="526" max="526" width="7.5703125" style="1" customWidth="1"/>
    <col min="527" max="527" width="6.85546875" style="1" customWidth="1"/>
    <col min="528" max="768" width="9.140625" style="1"/>
    <col min="769" max="769" width="6.42578125" style="1" customWidth="1"/>
    <col min="770" max="770" width="4.42578125" style="1" customWidth="1"/>
    <col min="771" max="771" width="34.28515625" style="1" customWidth="1"/>
    <col min="772" max="775" width="6.7109375" style="1" customWidth="1"/>
    <col min="776" max="776" width="11.28515625" style="1" customWidth="1"/>
    <col min="777" max="777" width="8.5703125" style="1" customWidth="1"/>
    <col min="778" max="779" width="5.85546875" style="1" customWidth="1"/>
    <col min="780" max="780" width="5.28515625" style="1" customWidth="1"/>
    <col min="781" max="781" width="7" style="1" customWidth="1"/>
    <col min="782" max="782" width="7.5703125" style="1" customWidth="1"/>
    <col min="783" max="783" width="6.85546875" style="1" customWidth="1"/>
    <col min="784" max="1024" width="9.140625" style="1"/>
    <col min="1025" max="1025" width="6.42578125" style="1" customWidth="1"/>
    <col min="1026" max="1026" width="4.42578125" style="1" customWidth="1"/>
    <col min="1027" max="1027" width="34.28515625" style="1" customWidth="1"/>
    <col min="1028" max="1031" width="6.7109375" style="1" customWidth="1"/>
    <col min="1032" max="1032" width="11.28515625" style="1" customWidth="1"/>
    <col min="1033" max="1033" width="8.5703125" style="1" customWidth="1"/>
    <col min="1034" max="1035" width="5.85546875" style="1" customWidth="1"/>
    <col min="1036" max="1036" width="5.28515625" style="1" customWidth="1"/>
    <col min="1037" max="1037" width="7" style="1" customWidth="1"/>
    <col min="1038" max="1038" width="7.5703125" style="1" customWidth="1"/>
    <col min="1039" max="1039" width="6.85546875" style="1" customWidth="1"/>
    <col min="1040" max="1280" width="9.140625" style="1"/>
    <col min="1281" max="1281" width="6.42578125" style="1" customWidth="1"/>
    <col min="1282" max="1282" width="4.42578125" style="1" customWidth="1"/>
    <col min="1283" max="1283" width="34.28515625" style="1" customWidth="1"/>
    <col min="1284" max="1287" width="6.7109375" style="1" customWidth="1"/>
    <col min="1288" max="1288" width="11.28515625" style="1" customWidth="1"/>
    <col min="1289" max="1289" width="8.5703125" style="1" customWidth="1"/>
    <col min="1290" max="1291" width="5.85546875" style="1" customWidth="1"/>
    <col min="1292" max="1292" width="5.28515625" style="1" customWidth="1"/>
    <col min="1293" max="1293" width="7" style="1" customWidth="1"/>
    <col min="1294" max="1294" width="7.5703125" style="1" customWidth="1"/>
    <col min="1295" max="1295" width="6.85546875" style="1" customWidth="1"/>
    <col min="1296" max="1536" width="9.140625" style="1"/>
    <col min="1537" max="1537" width="6.42578125" style="1" customWidth="1"/>
    <col min="1538" max="1538" width="4.42578125" style="1" customWidth="1"/>
    <col min="1539" max="1539" width="34.28515625" style="1" customWidth="1"/>
    <col min="1540" max="1543" width="6.7109375" style="1" customWidth="1"/>
    <col min="1544" max="1544" width="11.28515625" style="1" customWidth="1"/>
    <col min="1545" max="1545" width="8.5703125" style="1" customWidth="1"/>
    <col min="1546" max="1547" width="5.85546875" style="1" customWidth="1"/>
    <col min="1548" max="1548" width="5.28515625" style="1" customWidth="1"/>
    <col min="1549" max="1549" width="7" style="1" customWidth="1"/>
    <col min="1550" max="1550" width="7.5703125" style="1" customWidth="1"/>
    <col min="1551" max="1551" width="6.85546875" style="1" customWidth="1"/>
    <col min="1552" max="1792" width="9.140625" style="1"/>
    <col min="1793" max="1793" width="6.42578125" style="1" customWidth="1"/>
    <col min="1794" max="1794" width="4.42578125" style="1" customWidth="1"/>
    <col min="1795" max="1795" width="34.28515625" style="1" customWidth="1"/>
    <col min="1796" max="1799" width="6.7109375" style="1" customWidth="1"/>
    <col min="1800" max="1800" width="11.28515625" style="1" customWidth="1"/>
    <col min="1801" max="1801" width="8.5703125" style="1" customWidth="1"/>
    <col min="1802" max="1803" width="5.85546875" style="1" customWidth="1"/>
    <col min="1804" max="1804" width="5.28515625" style="1" customWidth="1"/>
    <col min="1805" max="1805" width="7" style="1" customWidth="1"/>
    <col min="1806" max="1806" width="7.5703125" style="1" customWidth="1"/>
    <col min="1807" max="1807" width="6.85546875" style="1" customWidth="1"/>
    <col min="1808" max="2048" width="9.140625" style="1"/>
    <col min="2049" max="2049" width="6.42578125" style="1" customWidth="1"/>
    <col min="2050" max="2050" width="4.42578125" style="1" customWidth="1"/>
    <col min="2051" max="2051" width="34.28515625" style="1" customWidth="1"/>
    <col min="2052" max="2055" width="6.7109375" style="1" customWidth="1"/>
    <col min="2056" max="2056" width="11.28515625" style="1" customWidth="1"/>
    <col min="2057" max="2057" width="8.5703125" style="1" customWidth="1"/>
    <col min="2058" max="2059" width="5.85546875" style="1" customWidth="1"/>
    <col min="2060" max="2060" width="5.28515625" style="1" customWidth="1"/>
    <col min="2061" max="2061" width="7" style="1" customWidth="1"/>
    <col min="2062" max="2062" width="7.5703125" style="1" customWidth="1"/>
    <col min="2063" max="2063" width="6.85546875" style="1" customWidth="1"/>
    <col min="2064" max="2304" width="9.140625" style="1"/>
    <col min="2305" max="2305" width="6.42578125" style="1" customWidth="1"/>
    <col min="2306" max="2306" width="4.42578125" style="1" customWidth="1"/>
    <col min="2307" max="2307" width="34.28515625" style="1" customWidth="1"/>
    <col min="2308" max="2311" width="6.7109375" style="1" customWidth="1"/>
    <col min="2312" max="2312" width="11.28515625" style="1" customWidth="1"/>
    <col min="2313" max="2313" width="8.5703125" style="1" customWidth="1"/>
    <col min="2314" max="2315" width="5.85546875" style="1" customWidth="1"/>
    <col min="2316" max="2316" width="5.28515625" style="1" customWidth="1"/>
    <col min="2317" max="2317" width="7" style="1" customWidth="1"/>
    <col min="2318" max="2318" width="7.5703125" style="1" customWidth="1"/>
    <col min="2319" max="2319" width="6.85546875" style="1" customWidth="1"/>
    <col min="2320" max="2560" width="9.140625" style="1"/>
    <col min="2561" max="2561" width="6.42578125" style="1" customWidth="1"/>
    <col min="2562" max="2562" width="4.42578125" style="1" customWidth="1"/>
    <col min="2563" max="2563" width="34.28515625" style="1" customWidth="1"/>
    <col min="2564" max="2567" width="6.7109375" style="1" customWidth="1"/>
    <col min="2568" max="2568" width="11.28515625" style="1" customWidth="1"/>
    <col min="2569" max="2569" width="8.5703125" style="1" customWidth="1"/>
    <col min="2570" max="2571" width="5.85546875" style="1" customWidth="1"/>
    <col min="2572" max="2572" width="5.28515625" style="1" customWidth="1"/>
    <col min="2573" max="2573" width="7" style="1" customWidth="1"/>
    <col min="2574" max="2574" width="7.5703125" style="1" customWidth="1"/>
    <col min="2575" max="2575" width="6.85546875" style="1" customWidth="1"/>
    <col min="2576" max="2816" width="9.140625" style="1"/>
    <col min="2817" max="2817" width="6.42578125" style="1" customWidth="1"/>
    <col min="2818" max="2818" width="4.42578125" style="1" customWidth="1"/>
    <col min="2819" max="2819" width="34.28515625" style="1" customWidth="1"/>
    <col min="2820" max="2823" width="6.7109375" style="1" customWidth="1"/>
    <col min="2824" max="2824" width="11.28515625" style="1" customWidth="1"/>
    <col min="2825" max="2825" width="8.5703125" style="1" customWidth="1"/>
    <col min="2826" max="2827" width="5.85546875" style="1" customWidth="1"/>
    <col min="2828" max="2828" width="5.28515625" style="1" customWidth="1"/>
    <col min="2829" max="2829" width="7" style="1" customWidth="1"/>
    <col min="2830" max="2830" width="7.5703125" style="1" customWidth="1"/>
    <col min="2831" max="2831" width="6.85546875" style="1" customWidth="1"/>
    <col min="2832" max="3072" width="9.140625" style="1"/>
    <col min="3073" max="3073" width="6.42578125" style="1" customWidth="1"/>
    <col min="3074" max="3074" width="4.42578125" style="1" customWidth="1"/>
    <col min="3075" max="3075" width="34.28515625" style="1" customWidth="1"/>
    <col min="3076" max="3079" width="6.7109375" style="1" customWidth="1"/>
    <col min="3080" max="3080" width="11.28515625" style="1" customWidth="1"/>
    <col min="3081" max="3081" width="8.5703125" style="1" customWidth="1"/>
    <col min="3082" max="3083" width="5.85546875" style="1" customWidth="1"/>
    <col min="3084" max="3084" width="5.28515625" style="1" customWidth="1"/>
    <col min="3085" max="3085" width="7" style="1" customWidth="1"/>
    <col min="3086" max="3086" width="7.5703125" style="1" customWidth="1"/>
    <col min="3087" max="3087" width="6.85546875" style="1" customWidth="1"/>
    <col min="3088" max="3328" width="9.140625" style="1"/>
    <col min="3329" max="3329" width="6.42578125" style="1" customWidth="1"/>
    <col min="3330" max="3330" width="4.42578125" style="1" customWidth="1"/>
    <col min="3331" max="3331" width="34.28515625" style="1" customWidth="1"/>
    <col min="3332" max="3335" width="6.7109375" style="1" customWidth="1"/>
    <col min="3336" max="3336" width="11.28515625" style="1" customWidth="1"/>
    <col min="3337" max="3337" width="8.5703125" style="1" customWidth="1"/>
    <col min="3338" max="3339" width="5.85546875" style="1" customWidth="1"/>
    <col min="3340" max="3340" width="5.28515625" style="1" customWidth="1"/>
    <col min="3341" max="3341" width="7" style="1" customWidth="1"/>
    <col min="3342" max="3342" width="7.5703125" style="1" customWidth="1"/>
    <col min="3343" max="3343" width="6.85546875" style="1" customWidth="1"/>
    <col min="3344" max="3584" width="9.140625" style="1"/>
    <col min="3585" max="3585" width="6.42578125" style="1" customWidth="1"/>
    <col min="3586" max="3586" width="4.42578125" style="1" customWidth="1"/>
    <col min="3587" max="3587" width="34.28515625" style="1" customWidth="1"/>
    <col min="3588" max="3591" width="6.7109375" style="1" customWidth="1"/>
    <col min="3592" max="3592" width="11.28515625" style="1" customWidth="1"/>
    <col min="3593" max="3593" width="8.5703125" style="1" customWidth="1"/>
    <col min="3594" max="3595" width="5.85546875" style="1" customWidth="1"/>
    <col min="3596" max="3596" width="5.28515625" style="1" customWidth="1"/>
    <col min="3597" max="3597" width="7" style="1" customWidth="1"/>
    <col min="3598" max="3598" width="7.5703125" style="1" customWidth="1"/>
    <col min="3599" max="3599" width="6.85546875" style="1" customWidth="1"/>
    <col min="3600" max="3840" width="9.140625" style="1"/>
    <col min="3841" max="3841" width="6.42578125" style="1" customWidth="1"/>
    <col min="3842" max="3842" width="4.42578125" style="1" customWidth="1"/>
    <col min="3843" max="3843" width="34.28515625" style="1" customWidth="1"/>
    <col min="3844" max="3847" width="6.7109375" style="1" customWidth="1"/>
    <col min="3848" max="3848" width="11.28515625" style="1" customWidth="1"/>
    <col min="3849" max="3849" width="8.5703125" style="1" customWidth="1"/>
    <col min="3850" max="3851" width="5.85546875" style="1" customWidth="1"/>
    <col min="3852" max="3852" width="5.28515625" style="1" customWidth="1"/>
    <col min="3853" max="3853" width="7" style="1" customWidth="1"/>
    <col min="3854" max="3854" width="7.5703125" style="1" customWidth="1"/>
    <col min="3855" max="3855" width="6.85546875" style="1" customWidth="1"/>
    <col min="3856" max="4096" width="9.140625" style="1"/>
    <col min="4097" max="4097" width="6.42578125" style="1" customWidth="1"/>
    <col min="4098" max="4098" width="4.42578125" style="1" customWidth="1"/>
    <col min="4099" max="4099" width="34.28515625" style="1" customWidth="1"/>
    <col min="4100" max="4103" width="6.7109375" style="1" customWidth="1"/>
    <col min="4104" max="4104" width="11.28515625" style="1" customWidth="1"/>
    <col min="4105" max="4105" width="8.5703125" style="1" customWidth="1"/>
    <col min="4106" max="4107" width="5.85546875" style="1" customWidth="1"/>
    <col min="4108" max="4108" width="5.28515625" style="1" customWidth="1"/>
    <col min="4109" max="4109" width="7" style="1" customWidth="1"/>
    <col min="4110" max="4110" width="7.5703125" style="1" customWidth="1"/>
    <col min="4111" max="4111" width="6.85546875" style="1" customWidth="1"/>
    <col min="4112" max="4352" width="9.140625" style="1"/>
    <col min="4353" max="4353" width="6.42578125" style="1" customWidth="1"/>
    <col min="4354" max="4354" width="4.42578125" style="1" customWidth="1"/>
    <col min="4355" max="4355" width="34.28515625" style="1" customWidth="1"/>
    <col min="4356" max="4359" width="6.7109375" style="1" customWidth="1"/>
    <col min="4360" max="4360" width="11.28515625" style="1" customWidth="1"/>
    <col min="4361" max="4361" width="8.5703125" style="1" customWidth="1"/>
    <col min="4362" max="4363" width="5.85546875" style="1" customWidth="1"/>
    <col min="4364" max="4364" width="5.28515625" style="1" customWidth="1"/>
    <col min="4365" max="4365" width="7" style="1" customWidth="1"/>
    <col min="4366" max="4366" width="7.5703125" style="1" customWidth="1"/>
    <col min="4367" max="4367" width="6.85546875" style="1" customWidth="1"/>
    <col min="4368" max="4608" width="9.140625" style="1"/>
    <col min="4609" max="4609" width="6.42578125" style="1" customWidth="1"/>
    <col min="4610" max="4610" width="4.42578125" style="1" customWidth="1"/>
    <col min="4611" max="4611" width="34.28515625" style="1" customWidth="1"/>
    <col min="4612" max="4615" width="6.7109375" style="1" customWidth="1"/>
    <col min="4616" max="4616" width="11.28515625" style="1" customWidth="1"/>
    <col min="4617" max="4617" width="8.5703125" style="1" customWidth="1"/>
    <col min="4618" max="4619" width="5.85546875" style="1" customWidth="1"/>
    <col min="4620" max="4620" width="5.28515625" style="1" customWidth="1"/>
    <col min="4621" max="4621" width="7" style="1" customWidth="1"/>
    <col min="4622" max="4622" width="7.5703125" style="1" customWidth="1"/>
    <col min="4623" max="4623" width="6.85546875" style="1" customWidth="1"/>
    <col min="4624" max="4864" width="9.140625" style="1"/>
    <col min="4865" max="4865" width="6.42578125" style="1" customWidth="1"/>
    <col min="4866" max="4866" width="4.42578125" style="1" customWidth="1"/>
    <col min="4867" max="4867" width="34.28515625" style="1" customWidth="1"/>
    <col min="4868" max="4871" width="6.7109375" style="1" customWidth="1"/>
    <col min="4872" max="4872" width="11.28515625" style="1" customWidth="1"/>
    <col min="4873" max="4873" width="8.5703125" style="1" customWidth="1"/>
    <col min="4874" max="4875" width="5.85546875" style="1" customWidth="1"/>
    <col min="4876" max="4876" width="5.28515625" style="1" customWidth="1"/>
    <col min="4877" max="4877" width="7" style="1" customWidth="1"/>
    <col min="4878" max="4878" width="7.5703125" style="1" customWidth="1"/>
    <col min="4879" max="4879" width="6.85546875" style="1" customWidth="1"/>
    <col min="4880" max="5120" width="9.140625" style="1"/>
    <col min="5121" max="5121" width="6.42578125" style="1" customWidth="1"/>
    <col min="5122" max="5122" width="4.42578125" style="1" customWidth="1"/>
    <col min="5123" max="5123" width="34.28515625" style="1" customWidth="1"/>
    <col min="5124" max="5127" width="6.7109375" style="1" customWidth="1"/>
    <col min="5128" max="5128" width="11.28515625" style="1" customWidth="1"/>
    <col min="5129" max="5129" width="8.5703125" style="1" customWidth="1"/>
    <col min="5130" max="5131" width="5.85546875" style="1" customWidth="1"/>
    <col min="5132" max="5132" width="5.28515625" style="1" customWidth="1"/>
    <col min="5133" max="5133" width="7" style="1" customWidth="1"/>
    <col min="5134" max="5134" width="7.5703125" style="1" customWidth="1"/>
    <col min="5135" max="5135" width="6.85546875" style="1" customWidth="1"/>
    <col min="5136" max="5376" width="9.140625" style="1"/>
    <col min="5377" max="5377" width="6.42578125" style="1" customWidth="1"/>
    <col min="5378" max="5378" width="4.42578125" style="1" customWidth="1"/>
    <col min="5379" max="5379" width="34.28515625" style="1" customWidth="1"/>
    <col min="5380" max="5383" width="6.7109375" style="1" customWidth="1"/>
    <col min="5384" max="5384" width="11.28515625" style="1" customWidth="1"/>
    <col min="5385" max="5385" width="8.5703125" style="1" customWidth="1"/>
    <col min="5386" max="5387" width="5.85546875" style="1" customWidth="1"/>
    <col min="5388" max="5388" width="5.28515625" style="1" customWidth="1"/>
    <col min="5389" max="5389" width="7" style="1" customWidth="1"/>
    <col min="5390" max="5390" width="7.5703125" style="1" customWidth="1"/>
    <col min="5391" max="5391" width="6.85546875" style="1" customWidth="1"/>
    <col min="5392" max="5632" width="9.140625" style="1"/>
    <col min="5633" max="5633" width="6.42578125" style="1" customWidth="1"/>
    <col min="5634" max="5634" width="4.42578125" style="1" customWidth="1"/>
    <col min="5635" max="5635" width="34.28515625" style="1" customWidth="1"/>
    <col min="5636" max="5639" width="6.7109375" style="1" customWidth="1"/>
    <col min="5640" max="5640" width="11.28515625" style="1" customWidth="1"/>
    <col min="5641" max="5641" width="8.5703125" style="1" customWidth="1"/>
    <col min="5642" max="5643" width="5.85546875" style="1" customWidth="1"/>
    <col min="5644" max="5644" width="5.28515625" style="1" customWidth="1"/>
    <col min="5645" max="5645" width="7" style="1" customWidth="1"/>
    <col min="5646" max="5646" width="7.5703125" style="1" customWidth="1"/>
    <col min="5647" max="5647" width="6.85546875" style="1" customWidth="1"/>
    <col min="5648" max="5888" width="9.140625" style="1"/>
    <col min="5889" max="5889" width="6.42578125" style="1" customWidth="1"/>
    <col min="5890" max="5890" width="4.42578125" style="1" customWidth="1"/>
    <col min="5891" max="5891" width="34.28515625" style="1" customWidth="1"/>
    <col min="5892" max="5895" width="6.7109375" style="1" customWidth="1"/>
    <col min="5896" max="5896" width="11.28515625" style="1" customWidth="1"/>
    <col min="5897" max="5897" width="8.5703125" style="1" customWidth="1"/>
    <col min="5898" max="5899" width="5.85546875" style="1" customWidth="1"/>
    <col min="5900" max="5900" width="5.28515625" style="1" customWidth="1"/>
    <col min="5901" max="5901" width="7" style="1" customWidth="1"/>
    <col min="5902" max="5902" width="7.5703125" style="1" customWidth="1"/>
    <col min="5903" max="5903" width="6.85546875" style="1" customWidth="1"/>
    <col min="5904" max="6144" width="9.140625" style="1"/>
    <col min="6145" max="6145" width="6.42578125" style="1" customWidth="1"/>
    <col min="6146" max="6146" width="4.42578125" style="1" customWidth="1"/>
    <col min="6147" max="6147" width="34.28515625" style="1" customWidth="1"/>
    <col min="6148" max="6151" width="6.7109375" style="1" customWidth="1"/>
    <col min="6152" max="6152" width="11.28515625" style="1" customWidth="1"/>
    <col min="6153" max="6153" width="8.5703125" style="1" customWidth="1"/>
    <col min="6154" max="6155" width="5.85546875" style="1" customWidth="1"/>
    <col min="6156" max="6156" width="5.28515625" style="1" customWidth="1"/>
    <col min="6157" max="6157" width="7" style="1" customWidth="1"/>
    <col min="6158" max="6158" width="7.5703125" style="1" customWidth="1"/>
    <col min="6159" max="6159" width="6.85546875" style="1" customWidth="1"/>
    <col min="6160" max="6400" width="9.140625" style="1"/>
    <col min="6401" max="6401" width="6.42578125" style="1" customWidth="1"/>
    <col min="6402" max="6402" width="4.42578125" style="1" customWidth="1"/>
    <col min="6403" max="6403" width="34.28515625" style="1" customWidth="1"/>
    <col min="6404" max="6407" width="6.7109375" style="1" customWidth="1"/>
    <col min="6408" max="6408" width="11.28515625" style="1" customWidth="1"/>
    <col min="6409" max="6409" width="8.5703125" style="1" customWidth="1"/>
    <col min="6410" max="6411" width="5.85546875" style="1" customWidth="1"/>
    <col min="6412" max="6412" width="5.28515625" style="1" customWidth="1"/>
    <col min="6413" max="6413" width="7" style="1" customWidth="1"/>
    <col min="6414" max="6414" width="7.5703125" style="1" customWidth="1"/>
    <col min="6415" max="6415" width="6.85546875" style="1" customWidth="1"/>
    <col min="6416" max="6656" width="9.140625" style="1"/>
    <col min="6657" max="6657" width="6.42578125" style="1" customWidth="1"/>
    <col min="6658" max="6658" width="4.42578125" style="1" customWidth="1"/>
    <col min="6659" max="6659" width="34.28515625" style="1" customWidth="1"/>
    <col min="6660" max="6663" width="6.7109375" style="1" customWidth="1"/>
    <col min="6664" max="6664" width="11.28515625" style="1" customWidth="1"/>
    <col min="6665" max="6665" width="8.5703125" style="1" customWidth="1"/>
    <col min="6666" max="6667" width="5.85546875" style="1" customWidth="1"/>
    <col min="6668" max="6668" width="5.28515625" style="1" customWidth="1"/>
    <col min="6669" max="6669" width="7" style="1" customWidth="1"/>
    <col min="6670" max="6670" width="7.5703125" style="1" customWidth="1"/>
    <col min="6671" max="6671" width="6.85546875" style="1" customWidth="1"/>
    <col min="6672" max="6912" width="9.140625" style="1"/>
    <col min="6913" max="6913" width="6.42578125" style="1" customWidth="1"/>
    <col min="6914" max="6914" width="4.42578125" style="1" customWidth="1"/>
    <col min="6915" max="6915" width="34.28515625" style="1" customWidth="1"/>
    <col min="6916" max="6919" width="6.7109375" style="1" customWidth="1"/>
    <col min="6920" max="6920" width="11.28515625" style="1" customWidth="1"/>
    <col min="6921" max="6921" width="8.5703125" style="1" customWidth="1"/>
    <col min="6922" max="6923" width="5.85546875" style="1" customWidth="1"/>
    <col min="6924" max="6924" width="5.28515625" style="1" customWidth="1"/>
    <col min="6925" max="6925" width="7" style="1" customWidth="1"/>
    <col min="6926" max="6926" width="7.5703125" style="1" customWidth="1"/>
    <col min="6927" max="6927" width="6.85546875" style="1" customWidth="1"/>
    <col min="6928" max="7168" width="9.140625" style="1"/>
    <col min="7169" max="7169" width="6.42578125" style="1" customWidth="1"/>
    <col min="7170" max="7170" width="4.42578125" style="1" customWidth="1"/>
    <col min="7171" max="7171" width="34.28515625" style="1" customWidth="1"/>
    <col min="7172" max="7175" width="6.7109375" style="1" customWidth="1"/>
    <col min="7176" max="7176" width="11.28515625" style="1" customWidth="1"/>
    <col min="7177" max="7177" width="8.5703125" style="1" customWidth="1"/>
    <col min="7178" max="7179" width="5.85546875" style="1" customWidth="1"/>
    <col min="7180" max="7180" width="5.28515625" style="1" customWidth="1"/>
    <col min="7181" max="7181" width="7" style="1" customWidth="1"/>
    <col min="7182" max="7182" width="7.5703125" style="1" customWidth="1"/>
    <col min="7183" max="7183" width="6.85546875" style="1" customWidth="1"/>
    <col min="7184" max="7424" width="9.140625" style="1"/>
    <col min="7425" max="7425" width="6.42578125" style="1" customWidth="1"/>
    <col min="7426" max="7426" width="4.42578125" style="1" customWidth="1"/>
    <col min="7427" max="7427" width="34.28515625" style="1" customWidth="1"/>
    <col min="7428" max="7431" width="6.7109375" style="1" customWidth="1"/>
    <col min="7432" max="7432" width="11.28515625" style="1" customWidth="1"/>
    <col min="7433" max="7433" width="8.5703125" style="1" customWidth="1"/>
    <col min="7434" max="7435" width="5.85546875" style="1" customWidth="1"/>
    <col min="7436" max="7436" width="5.28515625" style="1" customWidth="1"/>
    <col min="7437" max="7437" width="7" style="1" customWidth="1"/>
    <col min="7438" max="7438" width="7.5703125" style="1" customWidth="1"/>
    <col min="7439" max="7439" width="6.85546875" style="1" customWidth="1"/>
    <col min="7440" max="7680" width="9.140625" style="1"/>
    <col min="7681" max="7681" width="6.42578125" style="1" customWidth="1"/>
    <col min="7682" max="7682" width="4.42578125" style="1" customWidth="1"/>
    <col min="7683" max="7683" width="34.28515625" style="1" customWidth="1"/>
    <col min="7684" max="7687" width="6.7109375" style="1" customWidth="1"/>
    <col min="7688" max="7688" width="11.28515625" style="1" customWidth="1"/>
    <col min="7689" max="7689" width="8.5703125" style="1" customWidth="1"/>
    <col min="7690" max="7691" width="5.85546875" style="1" customWidth="1"/>
    <col min="7692" max="7692" width="5.28515625" style="1" customWidth="1"/>
    <col min="7693" max="7693" width="7" style="1" customWidth="1"/>
    <col min="7694" max="7694" width="7.5703125" style="1" customWidth="1"/>
    <col min="7695" max="7695" width="6.85546875" style="1" customWidth="1"/>
    <col min="7696" max="7936" width="9.140625" style="1"/>
    <col min="7937" max="7937" width="6.42578125" style="1" customWidth="1"/>
    <col min="7938" max="7938" width="4.42578125" style="1" customWidth="1"/>
    <col min="7939" max="7939" width="34.28515625" style="1" customWidth="1"/>
    <col min="7940" max="7943" width="6.7109375" style="1" customWidth="1"/>
    <col min="7944" max="7944" width="11.28515625" style="1" customWidth="1"/>
    <col min="7945" max="7945" width="8.5703125" style="1" customWidth="1"/>
    <col min="7946" max="7947" width="5.85546875" style="1" customWidth="1"/>
    <col min="7948" max="7948" width="5.28515625" style="1" customWidth="1"/>
    <col min="7949" max="7949" width="7" style="1" customWidth="1"/>
    <col min="7950" max="7950" width="7.5703125" style="1" customWidth="1"/>
    <col min="7951" max="7951" width="6.85546875" style="1" customWidth="1"/>
    <col min="7952" max="8192" width="9.140625" style="1"/>
    <col min="8193" max="8193" width="6.42578125" style="1" customWidth="1"/>
    <col min="8194" max="8194" width="4.42578125" style="1" customWidth="1"/>
    <col min="8195" max="8195" width="34.28515625" style="1" customWidth="1"/>
    <col min="8196" max="8199" width="6.7109375" style="1" customWidth="1"/>
    <col min="8200" max="8200" width="11.28515625" style="1" customWidth="1"/>
    <col min="8201" max="8201" width="8.5703125" style="1" customWidth="1"/>
    <col min="8202" max="8203" width="5.85546875" style="1" customWidth="1"/>
    <col min="8204" max="8204" width="5.28515625" style="1" customWidth="1"/>
    <col min="8205" max="8205" width="7" style="1" customWidth="1"/>
    <col min="8206" max="8206" width="7.5703125" style="1" customWidth="1"/>
    <col min="8207" max="8207" width="6.85546875" style="1" customWidth="1"/>
    <col min="8208" max="8448" width="9.140625" style="1"/>
    <col min="8449" max="8449" width="6.42578125" style="1" customWidth="1"/>
    <col min="8450" max="8450" width="4.42578125" style="1" customWidth="1"/>
    <col min="8451" max="8451" width="34.28515625" style="1" customWidth="1"/>
    <col min="8452" max="8455" width="6.7109375" style="1" customWidth="1"/>
    <col min="8456" max="8456" width="11.28515625" style="1" customWidth="1"/>
    <col min="8457" max="8457" width="8.5703125" style="1" customWidth="1"/>
    <col min="8458" max="8459" width="5.85546875" style="1" customWidth="1"/>
    <col min="8460" max="8460" width="5.28515625" style="1" customWidth="1"/>
    <col min="8461" max="8461" width="7" style="1" customWidth="1"/>
    <col min="8462" max="8462" width="7.5703125" style="1" customWidth="1"/>
    <col min="8463" max="8463" width="6.85546875" style="1" customWidth="1"/>
    <col min="8464" max="8704" width="9.140625" style="1"/>
    <col min="8705" max="8705" width="6.42578125" style="1" customWidth="1"/>
    <col min="8706" max="8706" width="4.42578125" style="1" customWidth="1"/>
    <col min="8707" max="8707" width="34.28515625" style="1" customWidth="1"/>
    <col min="8708" max="8711" width="6.7109375" style="1" customWidth="1"/>
    <col min="8712" max="8712" width="11.28515625" style="1" customWidth="1"/>
    <col min="8713" max="8713" width="8.5703125" style="1" customWidth="1"/>
    <col min="8714" max="8715" width="5.85546875" style="1" customWidth="1"/>
    <col min="8716" max="8716" width="5.28515625" style="1" customWidth="1"/>
    <col min="8717" max="8717" width="7" style="1" customWidth="1"/>
    <col min="8718" max="8718" width="7.5703125" style="1" customWidth="1"/>
    <col min="8719" max="8719" width="6.85546875" style="1" customWidth="1"/>
    <col min="8720" max="8960" width="9.140625" style="1"/>
    <col min="8961" max="8961" width="6.42578125" style="1" customWidth="1"/>
    <col min="8962" max="8962" width="4.42578125" style="1" customWidth="1"/>
    <col min="8963" max="8963" width="34.28515625" style="1" customWidth="1"/>
    <col min="8964" max="8967" width="6.7109375" style="1" customWidth="1"/>
    <col min="8968" max="8968" width="11.28515625" style="1" customWidth="1"/>
    <col min="8969" max="8969" width="8.5703125" style="1" customWidth="1"/>
    <col min="8970" max="8971" width="5.85546875" style="1" customWidth="1"/>
    <col min="8972" max="8972" width="5.28515625" style="1" customWidth="1"/>
    <col min="8973" max="8973" width="7" style="1" customWidth="1"/>
    <col min="8974" max="8974" width="7.5703125" style="1" customWidth="1"/>
    <col min="8975" max="8975" width="6.85546875" style="1" customWidth="1"/>
    <col min="8976" max="9216" width="9.140625" style="1"/>
    <col min="9217" max="9217" width="6.42578125" style="1" customWidth="1"/>
    <col min="9218" max="9218" width="4.42578125" style="1" customWidth="1"/>
    <col min="9219" max="9219" width="34.28515625" style="1" customWidth="1"/>
    <col min="9220" max="9223" width="6.7109375" style="1" customWidth="1"/>
    <col min="9224" max="9224" width="11.28515625" style="1" customWidth="1"/>
    <col min="9225" max="9225" width="8.5703125" style="1" customWidth="1"/>
    <col min="9226" max="9227" width="5.85546875" style="1" customWidth="1"/>
    <col min="9228" max="9228" width="5.28515625" style="1" customWidth="1"/>
    <col min="9229" max="9229" width="7" style="1" customWidth="1"/>
    <col min="9230" max="9230" width="7.5703125" style="1" customWidth="1"/>
    <col min="9231" max="9231" width="6.85546875" style="1" customWidth="1"/>
    <col min="9232" max="9472" width="9.140625" style="1"/>
    <col min="9473" max="9473" width="6.42578125" style="1" customWidth="1"/>
    <col min="9474" max="9474" width="4.42578125" style="1" customWidth="1"/>
    <col min="9475" max="9475" width="34.28515625" style="1" customWidth="1"/>
    <col min="9476" max="9479" width="6.7109375" style="1" customWidth="1"/>
    <col min="9480" max="9480" width="11.28515625" style="1" customWidth="1"/>
    <col min="9481" max="9481" width="8.5703125" style="1" customWidth="1"/>
    <col min="9482" max="9483" width="5.85546875" style="1" customWidth="1"/>
    <col min="9484" max="9484" width="5.28515625" style="1" customWidth="1"/>
    <col min="9485" max="9485" width="7" style="1" customWidth="1"/>
    <col min="9486" max="9486" width="7.5703125" style="1" customWidth="1"/>
    <col min="9487" max="9487" width="6.85546875" style="1" customWidth="1"/>
    <col min="9488" max="9728" width="9.140625" style="1"/>
    <col min="9729" max="9729" width="6.42578125" style="1" customWidth="1"/>
    <col min="9730" max="9730" width="4.42578125" style="1" customWidth="1"/>
    <col min="9731" max="9731" width="34.28515625" style="1" customWidth="1"/>
    <col min="9732" max="9735" width="6.7109375" style="1" customWidth="1"/>
    <col min="9736" max="9736" width="11.28515625" style="1" customWidth="1"/>
    <col min="9737" max="9737" width="8.5703125" style="1" customWidth="1"/>
    <col min="9738" max="9739" width="5.85546875" style="1" customWidth="1"/>
    <col min="9740" max="9740" width="5.28515625" style="1" customWidth="1"/>
    <col min="9741" max="9741" width="7" style="1" customWidth="1"/>
    <col min="9742" max="9742" width="7.5703125" style="1" customWidth="1"/>
    <col min="9743" max="9743" width="6.85546875" style="1" customWidth="1"/>
    <col min="9744" max="9984" width="9.140625" style="1"/>
    <col min="9985" max="9985" width="6.42578125" style="1" customWidth="1"/>
    <col min="9986" max="9986" width="4.42578125" style="1" customWidth="1"/>
    <col min="9987" max="9987" width="34.28515625" style="1" customWidth="1"/>
    <col min="9988" max="9991" width="6.7109375" style="1" customWidth="1"/>
    <col min="9992" max="9992" width="11.28515625" style="1" customWidth="1"/>
    <col min="9993" max="9993" width="8.5703125" style="1" customWidth="1"/>
    <col min="9994" max="9995" width="5.85546875" style="1" customWidth="1"/>
    <col min="9996" max="9996" width="5.28515625" style="1" customWidth="1"/>
    <col min="9997" max="9997" width="7" style="1" customWidth="1"/>
    <col min="9998" max="9998" width="7.5703125" style="1" customWidth="1"/>
    <col min="9999" max="9999" width="6.85546875" style="1" customWidth="1"/>
    <col min="10000" max="10240" width="9.140625" style="1"/>
    <col min="10241" max="10241" width="6.42578125" style="1" customWidth="1"/>
    <col min="10242" max="10242" width="4.42578125" style="1" customWidth="1"/>
    <col min="10243" max="10243" width="34.28515625" style="1" customWidth="1"/>
    <col min="10244" max="10247" width="6.7109375" style="1" customWidth="1"/>
    <col min="10248" max="10248" width="11.28515625" style="1" customWidth="1"/>
    <col min="10249" max="10249" width="8.5703125" style="1" customWidth="1"/>
    <col min="10250" max="10251" width="5.85546875" style="1" customWidth="1"/>
    <col min="10252" max="10252" width="5.28515625" style="1" customWidth="1"/>
    <col min="10253" max="10253" width="7" style="1" customWidth="1"/>
    <col min="10254" max="10254" width="7.5703125" style="1" customWidth="1"/>
    <col min="10255" max="10255" width="6.85546875" style="1" customWidth="1"/>
    <col min="10256" max="10496" width="9.140625" style="1"/>
    <col min="10497" max="10497" width="6.42578125" style="1" customWidth="1"/>
    <col min="10498" max="10498" width="4.42578125" style="1" customWidth="1"/>
    <col min="10499" max="10499" width="34.28515625" style="1" customWidth="1"/>
    <col min="10500" max="10503" width="6.7109375" style="1" customWidth="1"/>
    <col min="10504" max="10504" width="11.28515625" style="1" customWidth="1"/>
    <col min="10505" max="10505" width="8.5703125" style="1" customWidth="1"/>
    <col min="10506" max="10507" width="5.85546875" style="1" customWidth="1"/>
    <col min="10508" max="10508" width="5.28515625" style="1" customWidth="1"/>
    <col min="10509" max="10509" width="7" style="1" customWidth="1"/>
    <col min="10510" max="10510" width="7.5703125" style="1" customWidth="1"/>
    <col min="10511" max="10511" width="6.85546875" style="1" customWidth="1"/>
    <col min="10512" max="10752" width="9.140625" style="1"/>
    <col min="10753" max="10753" width="6.42578125" style="1" customWidth="1"/>
    <col min="10754" max="10754" width="4.42578125" style="1" customWidth="1"/>
    <col min="10755" max="10755" width="34.28515625" style="1" customWidth="1"/>
    <col min="10756" max="10759" width="6.7109375" style="1" customWidth="1"/>
    <col min="10760" max="10760" width="11.28515625" style="1" customWidth="1"/>
    <col min="10761" max="10761" width="8.5703125" style="1" customWidth="1"/>
    <col min="10762" max="10763" width="5.85546875" style="1" customWidth="1"/>
    <col min="10764" max="10764" width="5.28515625" style="1" customWidth="1"/>
    <col min="10765" max="10765" width="7" style="1" customWidth="1"/>
    <col min="10766" max="10766" width="7.5703125" style="1" customWidth="1"/>
    <col min="10767" max="10767" width="6.85546875" style="1" customWidth="1"/>
    <col min="10768" max="11008" width="9.140625" style="1"/>
    <col min="11009" max="11009" width="6.42578125" style="1" customWidth="1"/>
    <col min="11010" max="11010" width="4.42578125" style="1" customWidth="1"/>
    <col min="11011" max="11011" width="34.28515625" style="1" customWidth="1"/>
    <col min="11012" max="11015" width="6.7109375" style="1" customWidth="1"/>
    <col min="11016" max="11016" width="11.28515625" style="1" customWidth="1"/>
    <col min="11017" max="11017" width="8.5703125" style="1" customWidth="1"/>
    <col min="11018" max="11019" width="5.85546875" style="1" customWidth="1"/>
    <col min="11020" max="11020" width="5.28515625" style="1" customWidth="1"/>
    <col min="11021" max="11021" width="7" style="1" customWidth="1"/>
    <col min="11022" max="11022" width="7.5703125" style="1" customWidth="1"/>
    <col min="11023" max="11023" width="6.85546875" style="1" customWidth="1"/>
    <col min="11024" max="11264" width="9.140625" style="1"/>
    <col min="11265" max="11265" width="6.42578125" style="1" customWidth="1"/>
    <col min="11266" max="11266" width="4.42578125" style="1" customWidth="1"/>
    <col min="11267" max="11267" width="34.28515625" style="1" customWidth="1"/>
    <col min="11268" max="11271" width="6.7109375" style="1" customWidth="1"/>
    <col min="11272" max="11272" width="11.28515625" style="1" customWidth="1"/>
    <col min="11273" max="11273" width="8.5703125" style="1" customWidth="1"/>
    <col min="11274" max="11275" width="5.85546875" style="1" customWidth="1"/>
    <col min="11276" max="11276" width="5.28515625" style="1" customWidth="1"/>
    <col min="11277" max="11277" width="7" style="1" customWidth="1"/>
    <col min="11278" max="11278" width="7.5703125" style="1" customWidth="1"/>
    <col min="11279" max="11279" width="6.85546875" style="1" customWidth="1"/>
    <col min="11280" max="11520" width="9.140625" style="1"/>
    <col min="11521" max="11521" width="6.42578125" style="1" customWidth="1"/>
    <col min="11522" max="11522" width="4.42578125" style="1" customWidth="1"/>
    <col min="11523" max="11523" width="34.28515625" style="1" customWidth="1"/>
    <col min="11524" max="11527" width="6.7109375" style="1" customWidth="1"/>
    <col min="11528" max="11528" width="11.28515625" style="1" customWidth="1"/>
    <col min="11529" max="11529" width="8.5703125" style="1" customWidth="1"/>
    <col min="11530" max="11531" width="5.85546875" style="1" customWidth="1"/>
    <col min="11532" max="11532" width="5.28515625" style="1" customWidth="1"/>
    <col min="11533" max="11533" width="7" style="1" customWidth="1"/>
    <col min="11534" max="11534" width="7.5703125" style="1" customWidth="1"/>
    <col min="11535" max="11535" width="6.85546875" style="1" customWidth="1"/>
    <col min="11536" max="11776" width="9.140625" style="1"/>
    <col min="11777" max="11777" width="6.42578125" style="1" customWidth="1"/>
    <col min="11778" max="11778" width="4.42578125" style="1" customWidth="1"/>
    <col min="11779" max="11779" width="34.28515625" style="1" customWidth="1"/>
    <col min="11780" max="11783" width="6.7109375" style="1" customWidth="1"/>
    <col min="11784" max="11784" width="11.28515625" style="1" customWidth="1"/>
    <col min="11785" max="11785" width="8.5703125" style="1" customWidth="1"/>
    <col min="11786" max="11787" width="5.85546875" style="1" customWidth="1"/>
    <col min="11788" max="11788" width="5.28515625" style="1" customWidth="1"/>
    <col min="11789" max="11789" width="7" style="1" customWidth="1"/>
    <col min="11790" max="11790" width="7.5703125" style="1" customWidth="1"/>
    <col min="11791" max="11791" width="6.85546875" style="1" customWidth="1"/>
    <col min="11792" max="12032" width="9.140625" style="1"/>
    <col min="12033" max="12033" width="6.42578125" style="1" customWidth="1"/>
    <col min="12034" max="12034" width="4.42578125" style="1" customWidth="1"/>
    <col min="12035" max="12035" width="34.28515625" style="1" customWidth="1"/>
    <col min="12036" max="12039" width="6.7109375" style="1" customWidth="1"/>
    <col min="12040" max="12040" width="11.28515625" style="1" customWidth="1"/>
    <col min="12041" max="12041" width="8.5703125" style="1" customWidth="1"/>
    <col min="12042" max="12043" width="5.85546875" style="1" customWidth="1"/>
    <col min="12044" max="12044" width="5.28515625" style="1" customWidth="1"/>
    <col min="12045" max="12045" width="7" style="1" customWidth="1"/>
    <col min="12046" max="12046" width="7.5703125" style="1" customWidth="1"/>
    <col min="12047" max="12047" width="6.85546875" style="1" customWidth="1"/>
    <col min="12048" max="12288" width="9.140625" style="1"/>
    <col min="12289" max="12289" width="6.42578125" style="1" customWidth="1"/>
    <col min="12290" max="12290" width="4.42578125" style="1" customWidth="1"/>
    <col min="12291" max="12291" width="34.28515625" style="1" customWidth="1"/>
    <col min="12292" max="12295" width="6.7109375" style="1" customWidth="1"/>
    <col min="12296" max="12296" width="11.28515625" style="1" customWidth="1"/>
    <col min="12297" max="12297" width="8.5703125" style="1" customWidth="1"/>
    <col min="12298" max="12299" width="5.85546875" style="1" customWidth="1"/>
    <col min="12300" max="12300" width="5.28515625" style="1" customWidth="1"/>
    <col min="12301" max="12301" width="7" style="1" customWidth="1"/>
    <col min="12302" max="12302" width="7.5703125" style="1" customWidth="1"/>
    <col min="12303" max="12303" width="6.85546875" style="1" customWidth="1"/>
    <col min="12304" max="12544" width="9.140625" style="1"/>
    <col min="12545" max="12545" width="6.42578125" style="1" customWidth="1"/>
    <col min="12546" max="12546" width="4.42578125" style="1" customWidth="1"/>
    <col min="12547" max="12547" width="34.28515625" style="1" customWidth="1"/>
    <col min="12548" max="12551" width="6.7109375" style="1" customWidth="1"/>
    <col min="12552" max="12552" width="11.28515625" style="1" customWidth="1"/>
    <col min="12553" max="12553" width="8.5703125" style="1" customWidth="1"/>
    <col min="12554" max="12555" width="5.85546875" style="1" customWidth="1"/>
    <col min="12556" max="12556" width="5.28515625" style="1" customWidth="1"/>
    <col min="12557" max="12557" width="7" style="1" customWidth="1"/>
    <col min="12558" max="12558" width="7.5703125" style="1" customWidth="1"/>
    <col min="12559" max="12559" width="6.85546875" style="1" customWidth="1"/>
    <col min="12560" max="12800" width="9.140625" style="1"/>
    <col min="12801" max="12801" width="6.42578125" style="1" customWidth="1"/>
    <col min="12802" max="12802" width="4.42578125" style="1" customWidth="1"/>
    <col min="12803" max="12803" width="34.28515625" style="1" customWidth="1"/>
    <col min="12804" max="12807" width="6.7109375" style="1" customWidth="1"/>
    <col min="12808" max="12808" width="11.28515625" style="1" customWidth="1"/>
    <col min="12809" max="12809" width="8.5703125" style="1" customWidth="1"/>
    <col min="12810" max="12811" width="5.85546875" style="1" customWidth="1"/>
    <col min="12812" max="12812" width="5.28515625" style="1" customWidth="1"/>
    <col min="12813" max="12813" width="7" style="1" customWidth="1"/>
    <col min="12814" max="12814" width="7.5703125" style="1" customWidth="1"/>
    <col min="12815" max="12815" width="6.85546875" style="1" customWidth="1"/>
    <col min="12816" max="13056" width="9.140625" style="1"/>
    <col min="13057" max="13057" width="6.42578125" style="1" customWidth="1"/>
    <col min="13058" max="13058" width="4.42578125" style="1" customWidth="1"/>
    <col min="13059" max="13059" width="34.28515625" style="1" customWidth="1"/>
    <col min="13060" max="13063" width="6.7109375" style="1" customWidth="1"/>
    <col min="13064" max="13064" width="11.28515625" style="1" customWidth="1"/>
    <col min="13065" max="13065" width="8.5703125" style="1" customWidth="1"/>
    <col min="13066" max="13067" width="5.85546875" style="1" customWidth="1"/>
    <col min="13068" max="13068" width="5.28515625" style="1" customWidth="1"/>
    <col min="13069" max="13069" width="7" style="1" customWidth="1"/>
    <col min="13070" max="13070" width="7.5703125" style="1" customWidth="1"/>
    <col min="13071" max="13071" width="6.85546875" style="1" customWidth="1"/>
    <col min="13072" max="13312" width="9.140625" style="1"/>
    <col min="13313" max="13313" width="6.42578125" style="1" customWidth="1"/>
    <col min="13314" max="13314" width="4.42578125" style="1" customWidth="1"/>
    <col min="13315" max="13315" width="34.28515625" style="1" customWidth="1"/>
    <col min="13316" max="13319" width="6.7109375" style="1" customWidth="1"/>
    <col min="13320" max="13320" width="11.28515625" style="1" customWidth="1"/>
    <col min="13321" max="13321" width="8.5703125" style="1" customWidth="1"/>
    <col min="13322" max="13323" width="5.85546875" style="1" customWidth="1"/>
    <col min="13324" max="13324" width="5.28515625" style="1" customWidth="1"/>
    <col min="13325" max="13325" width="7" style="1" customWidth="1"/>
    <col min="13326" max="13326" width="7.5703125" style="1" customWidth="1"/>
    <col min="13327" max="13327" width="6.85546875" style="1" customWidth="1"/>
    <col min="13328" max="13568" width="9.140625" style="1"/>
    <col min="13569" max="13569" width="6.42578125" style="1" customWidth="1"/>
    <col min="13570" max="13570" width="4.42578125" style="1" customWidth="1"/>
    <col min="13571" max="13571" width="34.28515625" style="1" customWidth="1"/>
    <col min="13572" max="13575" width="6.7109375" style="1" customWidth="1"/>
    <col min="13576" max="13576" width="11.28515625" style="1" customWidth="1"/>
    <col min="13577" max="13577" width="8.5703125" style="1" customWidth="1"/>
    <col min="13578" max="13579" width="5.85546875" style="1" customWidth="1"/>
    <col min="13580" max="13580" width="5.28515625" style="1" customWidth="1"/>
    <col min="13581" max="13581" width="7" style="1" customWidth="1"/>
    <col min="13582" max="13582" width="7.5703125" style="1" customWidth="1"/>
    <col min="13583" max="13583" width="6.85546875" style="1" customWidth="1"/>
    <col min="13584" max="13824" width="9.140625" style="1"/>
    <col min="13825" max="13825" width="6.42578125" style="1" customWidth="1"/>
    <col min="13826" max="13826" width="4.42578125" style="1" customWidth="1"/>
    <col min="13827" max="13827" width="34.28515625" style="1" customWidth="1"/>
    <col min="13828" max="13831" width="6.7109375" style="1" customWidth="1"/>
    <col min="13832" max="13832" width="11.28515625" style="1" customWidth="1"/>
    <col min="13833" max="13833" width="8.5703125" style="1" customWidth="1"/>
    <col min="13834" max="13835" width="5.85546875" style="1" customWidth="1"/>
    <col min="13836" max="13836" width="5.28515625" style="1" customWidth="1"/>
    <col min="13837" max="13837" width="7" style="1" customWidth="1"/>
    <col min="13838" max="13838" width="7.5703125" style="1" customWidth="1"/>
    <col min="13839" max="13839" width="6.85546875" style="1" customWidth="1"/>
    <col min="13840" max="14080" width="9.140625" style="1"/>
    <col min="14081" max="14081" width="6.42578125" style="1" customWidth="1"/>
    <col min="14082" max="14082" width="4.42578125" style="1" customWidth="1"/>
    <col min="14083" max="14083" width="34.28515625" style="1" customWidth="1"/>
    <col min="14084" max="14087" width="6.7109375" style="1" customWidth="1"/>
    <col min="14088" max="14088" width="11.28515625" style="1" customWidth="1"/>
    <col min="14089" max="14089" width="8.5703125" style="1" customWidth="1"/>
    <col min="14090" max="14091" width="5.85546875" style="1" customWidth="1"/>
    <col min="14092" max="14092" width="5.28515625" style="1" customWidth="1"/>
    <col min="14093" max="14093" width="7" style="1" customWidth="1"/>
    <col min="14094" max="14094" width="7.5703125" style="1" customWidth="1"/>
    <col min="14095" max="14095" width="6.85546875" style="1" customWidth="1"/>
    <col min="14096" max="14336" width="9.140625" style="1"/>
    <col min="14337" max="14337" width="6.42578125" style="1" customWidth="1"/>
    <col min="14338" max="14338" width="4.42578125" style="1" customWidth="1"/>
    <col min="14339" max="14339" width="34.28515625" style="1" customWidth="1"/>
    <col min="14340" max="14343" width="6.7109375" style="1" customWidth="1"/>
    <col min="14344" max="14344" width="11.28515625" style="1" customWidth="1"/>
    <col min="14345" max="14345" width="8.5703125" style="1" customWidth="1"/>
    <col min="14346" max="14347" width="5.85546875" style="1" customWidth="1"/>
    <col min="14348" max="14348" width="5.28515625" style="1" customWidth="1"/>
    <col min="14349" max="14349" width="7" style="1" customWidth="1"/>
    <col min="14350" max="14350" width="7.5703125" style="1" customWidth="1"/>
    <col min="14351" max="14351" width="6.85546875" style="1" customWidth="1"/>
    <col min="14352" max="14592" width="9.140625" style="1"/>
    <col min="14593" max="14593" width="6.42578125" style="1" customWidth="1"/>
    <col min="14594" max="14594" width="4.42578125" style="1" customWidth="1"/>
    <col min="14595" max="14595" width="34.28515625" style="1" customWidth="1"/>
    <col min="14596" max="14599" width="6.7109375" style="1" customWidth="1"/>
    <col min="14600" max="14600" width="11.28515625" style="1" customWidth="1"/>
    <col min="14601" max="14601" width="8.5703125" style="1" customWidth="1"/>
    <col min="14602" max="14603" width="5.85546875" style="1" customWidth="1"/>
    <col min="14604" max="14604" width="5.28515625" style="1" customWidth="1"/>
    <col min="14605" max="14605" width="7" style="1" customWidth="1"/>
    <col min="14606" max="14606" width="7.5703125" style="1" customWidth="1"/>
    <col min="14607" max="14607" width="6.85546875" style="1" customWidth="1"/>
    <col min="14608" max="14848" width="9.140625" style="1"/>
    <col min="14849" max="14849" width="6.42578125" style="1" customWidth="1"/>
    <col min="14850" max="14850" width="4.42578125" style="1" customWidth="1"/>
    <col min="14851" max="14851" width="34.28515625" style="1" customWidth="1"/>
    <col min="14852" max="14855" width="6.7109375" style="1" customWidth="1"/>
    <col min="14856" max="14856" width="11.28515625" style="1" customWidth="1"/>
    <col min="14857" max="14857" width="8.5703125" style="1" customWidth="1"/>
    <col min="14858" max="14859" width="5.85546875" style="1" customWidth="1"/>
    <col min="14860" max="14860" width="5.28515625" style="1" customWidth="1"/>
    <col min="14861" max="14861" width="7" style="1" customWidth="1"/>
    <col min="14862" max="14862" width="7.5703125" style="1" customWidth="1"/>
    <col min="14863" max="14863" width="6.85546875" style="1" customWidth="1"/>
    <col min="14864" max="15104" width="9.140625" style="1"/>
    <col min="15105" max="15105" width="6.42578125" style="1" customWidth="1"/>
    <col min="15106" max="15106" width="4.42578125" style="1" customWidth="1"/>
    <col min="15107" max="15107" width="34.28515625" style="1" customWidth="1"/>
    <col min="15108" max="15111" width="6.7109375" style="1" customWidth="1"/>
    <col min="15112" max="15112" width="11.28515625" style="1" customWidth="1"/>
    <col min="15113" max="15113" width="8.5703125" style="1" customWidth="1"/>
    <col min="15114" max="15115" width="5.85546875" style="1" customWidth="1"/>
    <col min="15116" max="15116" width="5.28515625" style="1" customWidth="1"/>
    <col min="15117" max="15117" width="7" style="1" customWidth="1"/>
    <col min="15118" max="15118" width="7.5703125" style="1" customWidth="1"/>
    <col min="15119" max="15119" width="6.85546875" style="1" customWidth="1"/>
    <col min="15120" max="15360" width="9.140625" style="1"/>
    <col min="15361" max="15361" width="6.42578125" style="1" customWidth="1"/>
    <col min="15362" max="15362" width="4.42578125" style="1" customWidth="1"/>
    <col min="15363" max="15363" width="34.28515625" style="1" customWidth="1"/>
    <col min="15364" max="15367" width="6.7109375" style="1" customWidth="1"/>
    <col min="15368" max="15368" width="11.28515625" style="1" customWidth="1"/>
    <col min="15369" max="15369" width="8.5703125" style="1" customWidth="1"/>
    <col min="15370" max="15371" width="5.85546875" style="1" customWidth="1"/>
    <col min="15372" max="15372" width="5.28515625" style="1" customWidth="1"/>
    <col min="15373" max="15373" width="7" style="1" customWidth="1"/>
    <col min="15374" max="15374" width="7.5703125" style="1" customWidth="1"/>
    <col min="15375" max="15375" width="6.85546875" style="1" customWidth="1"/>
    <col min="15376" max="15616" width="9.140625" style="1"/>
    <col min="15617" max="15617" width="6.42578125" style="1" customWidth="1"/>
    <col min="15618" max="15618" width="4.42578125" style="1" customWidth="1"/>
    <col min="15619" max="15619" width="34.28515625" style="1" customWidth="1"/>
    <col min="15620" max="15623" width="6.7109375" style="1" customWidth="1"/>
    <col min="15624" max="15624" width="11.28515625" style="1" customWidth="1"/>
    <col min="15625" max="15625" width="8.5703125" style="1" customWidth="1"/>
    <col min="15626" max="15627" width="5.85546875" style="1" customWidth="1"/>
    <col min="15628" max="15628" width="5.28515625" style="1" customWidth="1"/>
    <col min="15629" max="15629" width="7" style="1" customWidth="1"/>
    <col min="15630" max="15630" width="7.5703125" style="1" customWidth="1"/>
    <col min="15631" max="15631" width="6.85546875" style="1" customWidth="1"/>
    <col min="15632" max="15872" width="9.140625" style="1"/>
    <col min="15873" max="15873" width="6.42578125" style="1" customWidth="1"/>
    <col min="15874" max="15874" width="4.42578125" style="1" customWidth="1"/>
    <col min="15875" max="15875" width="34.28515625" style="1" customWidth="1"/>
    <col min="15876" max="15879" width="6.7109375" style="1" customWidth="1"/>
    <col min="15880" max="15880" width="11.28515625" style="1" customWidth="1"/>
    <col min="15881" max="15881" width="8.5703125" style="1" customWidth="1"/>
    <col min="15882" max="15883" width="5.85546875" style="1" customWidth="1"/>
    <col min="15884" max="15884" width="5.28515625" style="1" customWidth="1"/>
    <col min="15885" max="15885" width="7" style="1" customWidth="1"/>
    <col min="15886" max="15886" width="7.5703125" style="1" customWidth="1"/>
    <col min="15887" max="15887" width="6.85546875" style="1" customWidth="1"/>
    <col min="15888" max="16128" width="9.140625" style="1"/>
    <col min="16129" max="16129" width="6.42578125" style="1" customWidth="1"/>
    <col min="16130" max="16130" width="4.42578125" style="1" customWidth="1"/>
    <col min="16131" max="16131" width="34.28515625" style="1" customWidth="1"/>
    <col min="16132" max="16135" width="6.7109375" style="1" customWidth="1"/>
    <col min="16136" max="16136" width="11.28515625" style="1" customWidth="1"/>
    <col min="16137" max="16137" width="8.5703125" style="1" customWidth="1"/>
    <col min="16138" max="16139" width="5.85546875" style="1" customWidth="1"/>
    <col min="16140" max="16140" width="5.28515625" style="1" customWidth="1"/>
    <col min="16141" max="16141" width="7" style="1" customWidth="1"/>
    <col min="16142" max="16142" width="7.5703125" style="1" customWidth="1"/>
    <col min="16143" max="16143" width="6.85546875" style="1" customWidth="1"/>
    <col min="16144" max="16384" width="9.140625" style="1"/>
  </cols>
  <sheetData>
    <row r="1" spans="2:18" ht="15.75">
      <c r="C1" s="232" t="s">
        <v>126</v>
      </c>
    </row>
    <row r="3" spans="2:18">
      <c r="C3" s="1" t="s">
        <v>0</v>
      </c>
    </row>
    <row r="5" spans="2:18">
      <c r="D5" s="321" t="s">
        <v>15</v>
      </c>
      <c r="E5" s="322"/>
      <c r="F5" s="323"/>
      <c r="G5" s="233"/>
      <c r="H5" s="46" t="s">
        <v>50</v>
      </c>
      <c r="I5" s="7" t="s">
        <v>13</v>
      </c>
      <c r="J5" s="225" t="s">
        <v>46</v>
      </c>
      <c r="K5" s="225" t="s">
        <v>47</v>
      </c>
      <c r="L5" s="225" t="s">
        <v>48</v>
      </c>
      <c r="M5" s="318" t="s">
        <v>16</v>
      </c>
      <c r="N5" s="318" t="s">
        <v>17</v>
      </c>
      <c r="O5" s="320" t="s">
        <v>14</v>
      </c>
    </row>
    <row r="6" spans="2:18" ht="28.5" customHeight="1">
      <c r="B6" s="225" t="s">
        <v>1</v>
      </c>
      <c r="C6" s="5" t="s">
        <v>2</v>
      </c>
      <c r="D6" s="225" t="s">
        <v>46</v>
      </c>
      <c r="E6" s="225" t="s">
        <v>47</v>
      </c>
      <c r="F6" s="234" t="s">
        <v>48</v>
      </c>
      <c r="G6" s="233"/>
      <c r="H6" s="50" t="s">
        <v>51</v>
      </c>
      <c r="I6" s="7" t="s">
        <v>12</v>
      </c>
      <c r="J6" s="235">
        <v>34</v>
      </c>
      <c r="K6" s="235">
        <v>34</v>
      </c>
      <c r="L6" s="235">
        <v>34</v>
      </c>
      <c r="M6" s="319"/>
      <c r="N6" s="319"/>
      <c r="O6" s="320"/>
    </row>
    <row r="7" spans="2:18" ht="51">
      <c r="B7" s="225">
        <v>1</v>
      </c>
      <c r="C7" s="6" t="s">
        <v>3</v>
      </c>
      <c r="D7" s="225"/>
      <c r="E7" s="225"/>
      <c r="F7" s="236"/>
      <c r="G7" s="237">
        <f t="shared" ref="G7:G17" si="0">SUM(D7:F7)</f>
        <v>0</v>
      </c>
      <c r="H7" s="238">
        <f t="shared" ref="H7:H12" si="1">N7/32</f>
        <v>35.9375</v>
      </c>
      <c r="I7" s="6"/>
      <c r="J7" s="225">
        <f t="shared" ref="J7:L12" si="2">D7*J$6</f>
        <v>0</v>
      </c>
      <c r="K7" s="225">
        <f t="shared" si="2"/>
        <v>0</v>
      </c>
      <c r="L7" s="225">
        <f t="shared" si="2"/>
        <v>0</v>
      </c>
      <c r="M7" s="2">
        <f t="shared" ref="M7:M17" si="3">SUM(J7:L7)</f>
        <v>0</v>
      </c>
      <c r="N7" s="8">
        <v>1150</v>
      </c>
      <c r="O7" s="18">
        <f t="shared" ref="O7:O17" si="4">M7-N7</f>
        <v>-1150</v>
      </c>
    </row>
    <row r="8" spans="2:18">
      <c r="B8" s="225">
        <v>2</v>
      </c>
      <c r="C8" s="5" t="s">
        <v>4</v>
      </c>
      <c r="D8" s="225"/>
      <c r="E8" s="225"/>
      <c r="F8" s="234"/>
      <c r="G8" s="237">
        <f t="shared" si="0"/>
        <v>0</v>
      </c>
      <c r="H8" s="238">
        <f t="shared" si="1"/>
        <v>5.9375</v>
      </c>
      <c r="I8" s="5"/>
      <c r="J8" s="225">
        <f t="shared" si="2"/>
        <v>0</v>
      </c>
      <c r="K8" s="225">
        <f t="shared" si="2"/>
        <v>0</v>
      </c>
      <c r="L8" s="225">
        <f t="shared" si="2"/>
        <v>0</v>
      </c>
      <c r="M8" s="2">
        <f t="shared" si="3"/>
        <v>0</v>
      </c>
      <c r="N8" s="8">
        <v>190</v>
      </c>
      <c r="O8" s="18">
        <f t="shared" si="4"/>
        <v>-190</v>
      </c>
    </row>
    <row r="9" spans="2:18">
      <c r="B9" s="225">
        <v>3</v>
      </c>
      <c r="C9" s="5" t="s">
        <v>5</v>
      </c>
      <c r="D9" s="225"/>
      <c r="E9" s="225"/>
      <c r="F9" s="234"/>
      <c r="G9" s="237">
        <f t="shared" si="0"/>
        <v>0</v>
      </c>
      <c r="H9" s="238">
        <f t="shared" si="1"/>
        <v>2.96875</v>
      </c>
      <c r="I9" s="5"/>
      <c r="J9" s="225">
        <f t="shared" si="2"/>
        <v>0</v>
      </c>
      <c r="K9" s="225">
        <f t="shared" si="2"/>
        <v>0</v>
      </c>
      <c r="L9" s="225">
        <f t="shared" si="2"/>
        <v>0</v>
      </c>
      <c r="M9" s="2">
        <f t="shared" si="3"/>
        <v>0</v>
      </c>
      <c r="N9" s="8">
        <v>95</v>
      </c>
      <c r="O9" s="18">
        <f t="shared" si="4"/>
        <v>-95</v>
      </c>
    </row>
    <row r="10" spans="2:18">
      <c r="B10" s="225">
        <v>4</v>
      </c>
      <c r="C10" s="5" t="s">
        <v>6</v>
      </c>
      <c r="D10" s="225"/>
      <c r="E10" s="225"/>
      <c r="F10" s="234"/>
      <c r="G10" s="237">
        <f t="shared" si="0"/>
        <v>0</v>
      </c>
      <c r="H10" s="238">
        <f t="shared" si="1"/>
        <v>2.96875</v>
      </c>
      <c r="I10" s="5"/>
      <c r="J10" s="225">
        <f t="shared" si="2"/>
        <v>0</v>
      </c>
      <c r="K10" s="225">
        <f t="shared" si="2"/>
        <v>0</v>
      </c>
      <c r="L10" s="225">
        <f t="shared" si="2"/>
        <v>0</v>
      </c>
      <c r="M10" s="2">
        <f t="shared" si="3"/>
        <v>0</v>
      </c>
      <c r="N10" s="8">
        <v>95</v>
      </c>
      <c r="O10" s="18">
        <f t="shared" si="4"/>
        <v>-95</v>
      </c>
    </row>
    <row r="11" spans="2:18">
      <c r="B11" s="225">
        <v>5</v>
      </c>
      <c r="C11" s="5" t="s">
        <v>7</v>
      </c>
      <c r="D11" s="225"/>
      <c r="E11" s="225"/>
      <c r="F11" s="234"/>
      <c r="G11" s="237">
        <f t="shared" si="0"/>
        <v>0</v>
      </c>
      <c r="H11" s="238">
        <f t="shared" si="1"/>
        <v>2.96875</v>
      </c>
      <c r="I11" s="5"/>
      <c r="J11" s="225">
        <f t="shared" si="2"/>
        <v>0</v>
      </c>
      <c r="K11" s="225">
        <f t="shared" si="2"/>
        <v>0</v>
      </c>
      <c r="L11" s="225">
        <f t="shared" si="2"/>
        <v>0</v>
      </c>
      <c r="M11" s="2">
        <f t="shared" si="3"/>
        <v>0</v>
      </c>
      <c r="N11" s="8">
        <v>95</v>
      </c>
      <c r="O11" s="18">
        <f t="shared" si="4"/>
        <v>-95</v>
      </c>
    </row>
    <row r="12" spans="2:18" ht="13.5" thickBot="1">
      <c r="B12" s="225">
        <v>6</v>
      </c>
      <c r="C12" s="10" t="s">
        <v>8</v>
      </c>
      <c r="D12" s="9"/>
      <c r="E12" s="9"/>
      <c r="F12" s="239"/>
      <c r="G12" s="240">
        <f t="shared" si="0"/>
        <v>0</v>
      </c>
      <c r="H12" s="238">
        <f t="shared" si="1"/>
        <v>9.0625</v>
      </c>
      <c r="I12" s="5"/>
      <c r="J12" s="9">
        <f t="shared" si="2"/>
        <v>0</v>
      </c>
      <c r="K12" s="9">
        <f t="shared" si="2"/>
        <v>0</v>
      </c>
      <c r="L12" s="9">
        <f t="shared" si="2"/>
        <v>0</v>
      </c>
      <c r="M12" s="16">
        <f t="shared" si="3"/>
        <v>0</v>
      </c>
      <c r="N12" s="17">
        <v>290</v>
      </c>
      <c r="O12" s="18">
        <f t="shared" si="4"/>
        <v>-290</v>
      </c>
    </row>
    <row r="13" spans="2:18" ht="14.25" thickTop="1" thickBot="1">
      <c r="B13" s="12"/>
      <c r="C13" s="14" t="s">
        <v>9</v>
      </c>
      <c r="D13" s="241">
        <f>SUM(D7:D12)</f>
        <v>0</v>
      </c>
      <c r="E13" s="241">
        <f>SUM(E7:E12)</f>
        <v>0</v>
      </c>
      <c r="F13" s="242">
        <f>SUM(F7:F12)</f>
        <v>0</v>
      </c>
      <c r="G13" s="243">
        <f t="shared" si="0"/>
        <v>0</v>
      </c>
      <c r="H13" s="244">
        <f>SUM(H7:H12)</f>
        <v>59.84375</v>
      </c>
      <c r="I13" s="15"/>
      <c r="J13" s="4"/>
      <c r="K13" s="4"/>
      <c r="L13" s="4"/>
      <c r="M13" s="2"/>
      <c r="N13" s="5"/>
      <c r="O13" s="18"/>
    </row>
    <row r="14" spans="2:18" ht="14.25" thickTop="1" thickBot="1">
      <c r="B14" s="245"/>
      <c r="C14" s="246" t="s">
        <v>127</v>
      </c>
      <c r="D14" s="247">
        <v>20</v>
      </c>
      <c r="E14" s="248">
        <v>21</v>
      </c>
      <c r="F14" s="248">
        <v>21</v>
      </c>
      <c r="G14" s="249">
        <f>SUM(D14:F14)</f>
        <v>62</v>
      </c>
      <c r="H14" s="250">
        <f>G14-H13</f>
        <v>2.15625</v>
      </c>
      <c r="I14" s="251" t="s">
        <v>70</v>
      </c>
      <c r="J14" s="4"/>
      <c r="K14" s="4"/>
      <c r="L14" s="4"/>
      <c r="M14" s="2"/>
      <c r="N14" s="5"/>
      <c r="O14" s="18"/>
    </row>
    <row r="15" spans="2:18" ht="14.25" thickTop="1" thickBot="1">
      <c r="B15" s="12"/>
      <c r="C15" s="14" t="s">
        <v>71</v>
      </c>
      <c r="D15" s="252">
        <f>D14-D13</f>
        <v>20</v>
      </c>
      <c r="E15" s="252">
        <f>E14-E13</f>
        <v>21</v>
      </c>
      <c r="F15" s="253">
        <f>F14-F13</f>
        <v>21</v>
      </c>
      <c r="G15" s="254"/>
      <c r="H15" s="255"/>
      <c r="I15" s="256"/>
      <c r="J15" s="257"/>
      <c r="K15" s="257"/>
      <c r="L15" s="257"/>
      <c r="M15" s="16"/>
      <c r="N15" s="10"/>
      <c r="O15" s="258"/>
    </row>
    <row r="16" spans="2:18" ht="13.5" thickTop="1">
      <c r="B16" s="259">
        <v>7</v>
      </c>
      <c r="C16" s="260" t="s">
        <v>10</v>
      </c>
      <c r="D16" s="259"/>
      <c r="E16" s="259"/>
      <c r="F16" s="261"/>
      <c r="G16" s="262">
        <f t="shared" si="0"/>
        <v>0</v>
      </c>
      <c r="H16" s="259"/>
      <c r="I16" s="260"/>
      <c r="J16" s="263"/>
      <c r="K16" s="260"/>
      <c r="L16" s="260"/>
      <c r="M16" s="264"/>
      <c r="N16" s="260"/>
      <c r="O16" s="265"/>
      <c r="R16" s="3"/>
    </row>
    <row r="17" spans="2:19" ht="13.5" thickBot="1">
      <c r="B17" s="9">
        <v>8</v>
      </c>
      <c r="C17" s="10" t="s">
        <v>18</v>
      </c>
      <c r="D17" s="9"/>
      <c r="E17" s="9"/>
      <c r="F17" s="239"/>
      <c r="G17" s="266">
        <f t="shared" si="0"/>
        <v>0</v>
      </c>
      <c r="H17" s="9"/>
      <c r="I17" s="5"/>
      <c r="J17" s="4">
        <f>SUM(D17*$J$6)</f>
        <v>0</v>
      </c>
      <c r="K17" s="4">
        <f>SUM(E17*$K$6)</f>
        <v>0</v>
      </c>
      <c r="L17" s="4">
        <f>SUM(F17*$L$6)</f>
        <v>0</v>
      </c>
      <c r="M17" s="2">
        <f t="shared" si="3"/>
        <v>0</v>
      </c>
      <c r="N17" s="19">
        <v>190</v>
      </c>
      <c r="O17" s="18">
        <f t="shared" si="4"/>
        <v>-190</v>
      </c>
      <c r="S17" s="267"/>
    </row>
    <row r="18" spans="2:19" ht="14.25" thickTop="1" thickBot="1">
      <c r="B18" s="12"/>
      <c r="C18" s="13" t="s">
        <v>11</v>
      </c>
      <c r="D18" s="13">
        <f>SUM(D16:D17)</f>
        <v>0</v>
      </c>
      <c r="E18" s="13">
        <f>SUM(E16:E17)</f>
        <v>0</v>
      </c>
      <c r="F18" s="13">
        <f>SUM(F16:F17)</f>
        <v>0</v>
      </c>
      <c r="G18" s="13">
        <f>SUM(G16:G17)</f>
        <v>0</v>
      </c>
      <c r="H18" s="245"/>
      <c r="I18" s="5"/>
      <c r="J18" s="5"/>
      <c r="K18" s="5"/>
      <c r="L18" s="5"/>
      <c r="M18" s="5"/>
      <c r="N18" s="5"/>
      <c r="O18" s="5"/>
    </row>
    <row r="19" spans="2:19" ht="13.5" thickTop="1">
      <c r="B19" s="231"/>
      <c r="C19" s="30" t="s">
        <v>36</v>
      </c>
      <c r="D19" s="231"/>
      <c r="E19" s="231"/>
      <c r="F19" s="268"/>
      <c r="G19" s="269"/>
      <c r="H19" s="270"/>
    </row>
    <row r="20" spans="2:19">
      <c r="B20" s="231">
        <v>9</v>
      </c>
      <c r="C20" s="271" t="s">
        <v>128</v>
      </c>
      <c r="D20" s="231"/>
      <c r="E20" s="231"/>
      <c r="F20" s="268"/>
      <c r="G20" s="269">
        <f>SUM(D20:F20)</f>
        <v>0</v>
      </c>
      <c r="H20" s="270"/>
    </row>
    <row r="21" spans="2:19">
      <c r="B21" s="231">
        <v>10</v>
      </c>
      <c r="C21" s="23" t="s">
        <v>37</v>
      </c>
      <c r="D21" s="225"/>
      <c r="E21" s="225"/>
      <c r="F21" s="234"/>
      <c r="G21" s="272">
        <f>SUM(D21:F21)</f>
        <v>0</v>
      </c>
      <c r="H21" s="270"/>
    </row>
    <row r="22" spans="2:19">
      <c r="B22" s="231">
        <v>11</v>
      </c>
      <c r="C22" s="273" t="s">
        <v>129</v>
      </c>
      <c r="D22" s="225"/>
      <c r="E22" s="225"/>
      <c r="F22" s="234"/>
      <c r="G22" s="272">
        <f>SUM(D22:F22)</f>
        <v>0</v>
      </c>
      <c r="H22" s="270"/>
    </row>
    <row r="23" spans="2:19" ht="13.5" thickBot="1">
      <c r="B23" s="231">
        <v>12</v>
      </c>
      <c r="C23" s="24" t="s">
        <v>38</v>
      </c>
      <c r="D23" s="9"/>
      <c r="E23" s="9"/>
      <c r="F23" s="239"/>
      <c r="G23" s="266">
        <f>SUM(D23:F23)</f>
        <v>0</v>
      </c>
      <c r="H23" s="270"/>
    </row>
    <row r="24" spans="2:19" ht="14.25" thickTop="1" thickBot="1">
      <c r="B24" s="12"/>
      <c r="C24" s="28"/>
      <c r="D24" s="12">
        <f>SUM(D20:D23)</f>
        <v>0</v>
      </c>
      <c r="E24" s="12">
        <f>SUM(E20:E23)</f>
        <v>0</v>
      </c>
      <c r="F24" s="12">
        <f>SUM(F20:F23)</f>
        <v>0</v>
      </c>
      <c r="G24" s="12">
        <f>SUM(G20:G23)</f>
        <v>0</v>
      </c>
      <c r="H24" s="270"/>
    </row>
    <row r="25" spans="2:19" ht="16.5" thickTop="1" thickBot="1">
      <c r="B25" s="12"/>
      <c r="C25" s="28" t="s">
        <v>40</v>
      </c>
      <c r="D25" s="274">
        <f>D13+D18+D24</f>
        <v>0</v>
      </c>
      <c r="E25" s="274">
        <f>E13+E18+E24</f>
        <v>0</v>
      </c>
      <c r="F25" s="274">
        <f>F13+F18+F24</f>
        <v>0</v>
      </c>
      <c r="G25" s="274">
        <f>G13+G18+G24</f>
        <v>0</v>
      </c>
      <c r="H25" s="270"/>
    </row>
    <row r="26" spans="2:19" ht="13.5" thickTop="1"/>
    <row r="28" spans="2:19" ht="26.25" customHeight="1">
      <c r="B28" s="317" t="s">
        <v>43</v>
      </c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</row>
    <row r="29" spans="2:19" ht="24" customHeight="1">
      <c r="B29" s="317" t="s">
        <v>130</v>
      </c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</row>
    <row r="30" spans="2:19">
      <c r="B30" s="317" t="s">
        <v>42</v>
      </c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</row>
    <row r="31" spans="2:19">
      <c r="B31" s="317" t="s">
        <v>44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</row>
    <row r="32" spans="2:19">
      <c r="B32" s="317" t="s">
        <v>45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</row>
  </sheetData>
  <mergeCells count="9">
    <mergeCell ref="B31:N31"/>
    <mergeCell ref="B32:N32"/>
    <mergeCell ref="N5:N6"/>
    <mergeCell ref="O5:O6"/>
    <mergeCell ref="B28:N28"/>
    <mergeCell ref="B29:N29"/>
    <mergeCell ref="B30:N30"/>
    <mergeCell ref="D5:F5"/>
    <mergeCell ref="M5:M6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Q41" sqref="Q41"/>
    </sheetView>
  </sheetViews>
  <sheetFormatPr defaultRowHeight="12.75"/>
  <cols>
    <col min="1" max="1" width="4.28515625" customWidth="1"/>
    <col min="2" max="2" width="29.42578125" customWidth="1"/>
    <col min="3" max="6" width="6.7109375" customWidth="1"/>
    <col min="7" max="7" width="10.28515625" customWidth="1"/>
    <col min="8" max="8" width="7.5703125" customWidth="1"/>
    <col min="9" max="9" width="7" customWidth="1"/>
    <col min="10" max="11" width="6.7109375" customWidth="1"/>
    <col min="12" max="12" width="8.5703125" customWidth="1"/>
    <col min="13" max="13" width="10.42578125" customWidth="1"/>
    <col min="257" max="257" width="4.28515625" customWidth="1"/>
    <col min="258" max="258" width="29.42578125" customWidth="1"/>
    <col min="259" max="262" width="6.7109375" customWidth="1"/>
    <col min="263" max="263" width="10.28515625" customWidth="1"/>
    <col min="264" max="264" width="7.5703125" customWidth="1"/>
    <col min="265" max="265" width="7" customWidth="1"/>
    <col min="266" max="267" width="6.7109375" customWidth="1"/>
    <col min="268" max="268" width="8.5703125" customWidth="1"/>
    <col min="269" max="269" width="10.42578125" customWidth="1"/>
    <col min="513" max="513" width="4.28515625" customWidth="1"/>
    <col min="514" max="514" width="29.42578125" customWidth="1"/>
    <col min="515" max="518" width="6.7109375" customWidth="1"/>
    <col min="519" max="519" width="10.28515625" customWidth="1"/>
    <col min="520" max="520" width="7.5703125" customWidth="1"/>
    <col min="521" max="521" width="7" customWidth="1"/>
    <col min="522" max="523" width="6.7109375" customWidth="1"/>
    <col min="524" max="524" width="8.5703125" customWidth="1"/>
    <col min="525" max="525" width="10.42578125" customWidth="1"/>
    <col min="769" max="769" width="4.28515625" customWidth="1"/>
    <col min="770" max="770" width="29.42578125" customWidth="1"/>
    <col min="771" max="774" width="6.7109375" customWidth="1"/>
    <col min="775" max="775" width="10.28515625" customWidth="1"/>
    <col min="776" max="776" width="7.5703125" customWidth="1"/>
    <col min="777" max="777" width="7" customWidth="1"/>
    <col min="778" max="779" width="6.7109375" customWidth="1"/>
    <col min="780" max="780" width="8.5703125" customWidth="1"/>
    <col min="781" max="781" width="10.42578125" customWidth="1"/>
    <col min="1025" max="1025" width="4.28515625" customWidth="1"/>
    <col min="1026" max="1026" width="29.42578125" customWidth="1"/>
    <col min="1027" max="1030" width="6.7109375" customWidth="1"/>
    <col min="1031" max="1031" width="10.28515625" customWidth="1"/>
    <col min="1032" max="1032" width="7.5703125" customWidth="1"/>
    <col min="1033" max="1033" width="7" customWidth="1"/>
    <col min="1034" max="1035" width="6.7109375" customWidth="1"/>
    <col min="1036" max="1036" width="8.5703125" customWidth="1"/>
    <col min="1037" max="1037" width="10.42578125" customWidth="1"/>
    <col min="1281" max="1281" width="4.28515625" customWidth="1"/>
    <col min="1282" max="1282" width="29.42578125" customWidth="1"/>
    <col min="1283" max="1286" width="6.7109375" customWidth="1"/>
    <col min="1287" max="1287" width="10.28515625" customWidth="1"/>
    <col min="1288" max="1288" width="7.5703125" customWidth="1"/>
    <col min="1289" max="1289" width="7" customWidth="1"/>
    <col min="1290" max="1291" width="6.7109375" customWidth="1"/>
    <col min="1292" max="1292" width="8.5703125" customWidth="1"/>
    <col min="1293" max="1293" width="10.42578125" customWidth="1"/>
    <col min="1537" max="1537" width="4.28515625" customWidth="1"/>
    <col min="1538" max="1538" width="29.42578125" customWidth="1"/>
    <col min="1539" max="1542" width="6.7109375" customWidth="1"/>
    <col min="1543" max="1543" width="10.28515625" customWidth="1"/>
    <col min="1544" max="1544" width="7.5703125" customWidth="1"/>
    <col min="1545" max="1545" width="7" customWidth="1"/>
    <col min="1546" max="1547" width="6.7109375" customWidth="1"/>
    <col min="1548" max="1548" width="8.5703125" customWidth="1"/>
    <col min="1549" max="1549" width="10.42578125" customWidth="1"/>
    <col min="1793" max="1793" width="4.28515625" customWidth="1"/>
    <col min="1794" max="1794" width="29.42578125" customWidth="1"/>
    <col min="1795" max="1798" width="6.7109375" customWidth="1"/>
    <col min="1799" max="1799" width="10.28515625" customWidth="1"/>
    <col min="1800" max="1800" width="7.5703125" customWidth="1"/>
    <col min="1801" max="1801" width="7" customWidth="1"/>
    <col min="1802" max="1803" width="6.7109375" customWidth="1"/>
    <col min="1804" max="1804" width="8.5703125" customWidth="1"/>
    <col min="1805" max="1805" width="10.42578125" customWidth="1"/>
    <col min="2049" max="2049" width="4.28515625" customWidth="1"/>
    <col min="2050" max="2050" width="29.42578125" customWidth="1"/>
    <col min="2051" max="2054" width="6.7109375" customWidth="1"/>
    <col min="2055" max="2055" width="10.28515625" customWidth="1"/>
    <col min="2056" max="2056" width="7.5703125" customWidth="1"/>
    <col min="2057" max="2057" width="7" customWidth="1"/>
    <col min="2058" max="2059" width="6.7109375" customWidth="1"/>
    <col min="2060" max="2060" width="8.5703125" customWidth="1"/>
    <col min="2061" max="2061" width="10.42578125" customWidth="1"/>
    <col min="2305" max="2305" width="4.28515625" customWidth="1"/>
    <col min="2306" max="2306" width="29.42578125" customWidth="1"/>
    <col min="2307" max="2310" width="6.7109375" customWidth="1"/>
    <col min="2311" max="2311" width="10.28515625" customWidth="1"/>
    <col min="2312" max="2312" width="7.5703125" customWidth="1"/>
    <col min="2313" max="2313" width="7" customWidth="1"/>
    <col min="2314" max="2315" width="6.7109375" customWidth="1"/>
    <col min="2316" max="2316" width="8.5703125" customWidth="1"/>
    <col min="2317" max="2317" width="10.42578125" customWidth="1"/>
    <col min="2561" max="2561" width="4.28515625" customWidth="1"/>
    <col min="2562" max="2562" width="29.42578125" customWidth="1"/>
    <col min="2563" max="2566" width="6.7109375" customWidth="1"/>
    <col min="2567" max="2567" width="10.28515625" customWidth="1"/>
    <col min="2568" max="2568" width="7.5703125" customWidth="1"/>
    <col min="2569" max="2569" width="7" customWidth="1"/>
    <col min="2570" max="2571" width="6.7109375" customWidth="1"/>
    <col min="2572" max="2572" width="8.5703125" customWidth="1"/>
    <col min="2573" max="2573" width="10.42578125" customWidth="1"/>
    <col min="2817" max="2817" width="4.28515625" customWidth="1"/>
    <col min="2818" max="2818" width="29.42578125" customWidth="1"/>
    <col min="2819" max="2822" width="6.7109375" customWidth="1"/>
    <col min="2823" max="2823" width="10.28515625" customWidth="1"/>
    <col min="2824" max="2824" width="7.5703125" customWidth="1"/>
    <col min="2825" max="2825" width="7" customWidth="1"/>
    <col min="2826" max="2827" width="6.7109375" customWidth="1"/>
    <col min="2828" max="2828" width="8.5703125" customWidth="1"/>
    <col min="2829" max="2829" width="10.42578125" customWidth="1"/>
    <col min="3073" max="3073" width="4.28515625" customWidth="1"/>
    <col min="3074" max="3074" width="29.42578125" customWidth="1"/>
    <col min="3075" max="3078" width="6.7109375" customWidth="1"/>
    <col min="3079" max="3079" width="10.28515625" customWidth="1"/>
    <col min="3080" max="3080" width="7.5703125" customWidth="1"/>
    <col min="3081" max="3081" width="7" customWidth="1"/>
    <col min="3082" max="3083" width="6.7109375" customWidth="1"/>
    <col min="3084" max="3084" width="8.5703125" customWidth="1"/>
    <col min="3085" max="3085" width="10.42578125" customWidth="1"/>
    <col min="3329" max="3329" width="4.28515625" customWidth="1"/>
    <col min="3330" max="3330" width="29.42578125" customWidth="1"/>
    <col min="3331" max="3334" width="6.7109375" customWidth="1"/>
    <col min="3335" max="3335" width="10.28515625" customWidth="1"/>
    <col min="3336" max="3336" width="7.5703125" customWidth="1"/>
    <col min="3337" max="3337" width="7" customWidth="1"/>
    <col min="3338" max="3339" width="6.7109375" customWidth="1"/>
    <col min="3340" max="3340" width="8.5703125" customWidth="1"/>
    <col min="3341" max="3341" width="10.42578125" customWidth="1"/>
    <col min="3585" max="3585" width="4.28515625" customWidth="1"/>
    <col min="3586" max="3586" width="29.42578125" customWidth="1"/>
    <col min="3587" max="3590" width="6.7109375" customWidth="1"/>
    <col min="3591" max="3591" width="10.28515625" customWidth="1"/>
    <col min="3592" max="3592" width="7.5703125" customWidth="1"/>
    <col min="3593" max="3593" width="7" customWidth="1"/>
    <col min="3594" max="3595" width="6.7109375" customWidth="1"/>
    <col min="3596" max="3596" width="8.5703125" customWidth="1"/>
    <col min="3597" max="3597" width="10.42578125" customWidth="1"/>
    <col min="3841" max="3841" width="4.28515625" customWidth="1"/>
    <col min="3842" max="3842" width="29.42578125" customWidth="1"/>
    <col min="3843" max="3846" width="6.7109375" customWidth="1"/>
    <col min="3847" max="3847" width="10.28515625" customWidth="1"/>
    <col min="3848" max="3848" width="7.5703125" customWidth="1"/>
    <col min="3849" max="3849" width="7" customWidth="1"/>
    <col min="3850" max="3851" width="6.7109375" customWidth="1"/>
    <col min="3852" max="3852" width="8.5703125" customWidth="1"/>
    <col min="3853" max="3853" width="10.42578125" customWidth="1"/>
    <col min="4097" max="4097" width="4.28515625" customWidth="1"/>
    <col min="4098" max="4098" width="29.42578125" customWidth="1"/>
    <col min="4099" max="4102" width="6.7109375" customWidth="1"/>
    <col min="4103" max="4103" width="10.28515625" customWidth="1"/>
    <col min="4104" max="4104" width="7.5703125" customWidth="1"/>
    <col min="4105" max="4105" width="7" customWidth="1"/>
    <col min="4106" max="4107" width="6.7109375" customWidth="1"/>
    <col min="4108" max="4108" width="8.5703125" customWidth="1"/>
    <col min="4109" max="4109" width="10.42578125" customWidth="1"/>
    <col min="4353" max="4353" width="4.28515625" customWidth="1"/>
    <col min="4354" max="4354" width="29.42578125" customWidth="1"/>
    <col min="4355" max="4358" width="6.7109375" customWidth="1"/>
    <col min="4359" max="4359" width="10.28515625" customWidth="1"/>
    <col min="4360" max="4360" width="7.5703125" customWidth="1"/>
    <col min="4361" max="4361" width="7" customWidth="1"/>
    <col min="4362" max="4363" width="6.7109375" customWidth="1"/>
    <col min="4364" max="4364" width="8.5703125" customWidth="1"/>
    <col min="4365" max="4365" width="10.42578125" customWidth="1"/>
    <col min="4609" max="4609" width="4.28515625" customWidth="1"/>
    <col min="4610" max="4610" width="29.42578125" customWidth="1"/>
    <col min="4611" max="4614" width="6.7109375" customWidth="1"/>
    <col min="4615" max="4615" width="10.28515625" customWidth="1"/>
    <col min="4616" max="4616" width="7.5703125" customWidth="1"/>
    <col min="4617" max="4617" width="7" customWidth="1"/>
    <col min="4618" max="4619" width="6.7109375" customWidth="1"/>
    <col min="4620" max="4620" width="8.5703125" customWidth="1"/>
    <col min="4621" max="4621" width="10.42578125" customWidth="1"/>
    <col min="4865" max="4865" width="4.28515625" customWidth="1"/>
    <col min="4866" max="4866" width="29.42578125" customWidth="1"/>
    <col min="4867" max="4870" width="6.7109375" customWidth="1"/>
    <col min="4871" max="4871" width="10.28515625" customWidth="1"/>
    <col min="4872" max="4872" width="7.5703125" customWidth="1"/>
    <col min="4873" max="4873" width="7" customWidth="1"/>
    <col min="4874" max="4875" width="6.7109375" customWidth="1"/>
    <col min="4876" max="4876" width="8.5703125" customWidth="1"/>
    <col min="4877" max="4877" width="10.42578125" customWidth="1"/>
    <col min="5121" max="5121" width="4.28515625" customWidth="1"/>
    <col min="5122" max="5122" width="29.42578125" customWidth="1"/>
    <col min="5123" max="5126" width="6.7109375" customWidth="1"/>
    <col min="5127" max="5127" width="10.28515625" customWidth="1"/>
    <col min="5128" max="5128" width="7.5703125" customWidth="1"/>
    <col min="5129" max="5129" width="7" customWidth="1"/>
    <col min="5130" max="5131" width="6.7109375" customWidth="1"/>
    <col min="5132" max="5132" width="8.5703125" customWidth="1"/>
    <col min="5133" max="5133" width="10.42578125" customWidth="1"/>
    <col min="5377" max="5377" width="4.28515625" customWidth="1"/>
    <col min="5378" max="5378" width="29.42578125" customWidth="1"/>
    <col min="5379" max="5382" width="6.7109375" customWidth="1"/>
    <col min="5383" max="5383" width="10.28515625" customWidth="1"/>
    <col min="5384" max="5384" width="7.5703125" customWidth="1"/>
    <col min="5385" max="5385" width="7" customWidth="1"/>
    <col min="5386" max="5387" width="6.7109375" customWidth="1"/>
    <col min="5388" max="5388" width="8.5703125" customWidth="1"/>
    <col min="5389" max="5389" width="10.42578125" customWidth="1"/>
    <col min="5633" max="5633" width="4.28515625" customWidth="1"/>
    <col min="5634" max="5634" width="29.42578125" customWidth="1"/>
    <col min="5635" max="5638" width="6.7109375" customWidth="1"/>
    <col min="5639" max="5639" width="10.28515625" customWidth="1"/>
    <col min="5640" max="5640" width="7.5703125" customWidth="1"/>
    <col min="5641" max="5641" width="7" customWidth="1"/>
    <col min="5642" max="5643" width="6.7109375" customWidth="1"/>
    <col min="5644" max="5644" width="8.5703125" customWidth="1"/>
    <col min="5645" max="5645" width="10.42578125" customWidth="1"/>
    <col min="5889" max="5889" width="4.28515625" customWidth="1"/>
    <col min="5890" max="5890" width="29.42578125" customWidth="1"/>
    <col min="5891" max="5894" width="6.7109375" customWidth="1"/>
    <col min="5895" max="5895" width="10.28515625" customWidth="1"/>
    <col min="5896" max="5896" width="7.5703125" customWidth="1"/>
    <col min="5897" max="5897" width="7" customWidth="1"/>
    <col min="5898" max="5899" width="6.7109375" customWidth="1"/>
    <col min="5900" max="5900" width="8.5703125" customWidth="1"/>
    <col min="5901" max="5901" width="10.42578125" customWidth="1"/>
    <col min="6145" max="6145" width="4.28515625" customWidth="1"/>
    <col min="6146" max="6146" width="29.42578125" customWidth="1"/>
    <col min="6147" max="6150" width="6.7109375" customWidth="1"/>
    <col min="6151" max="6151" width="10.28515625" customWidth="1"/>
    <col min="6152" max="6152" width="7.5703125" customWidth="1"/>
    <col min="6153" max="6153" width="7" customWidth="1"/>
    <col min="6154" max="6155" width="6.7109375" customWidth="1"/>
    <col min="6156" max="6156" width="8.5703125" customWidth="1"/>
    <col min="6157" max="6157" width="10.42578125" customWidth="1"/>
    <col min="6401" max="6401" width="4.28515625" customWidth="1"/>
    <col min="6402" max="6402" width="29.42578125" customWidth="1"/>
    <col min="6403" max="6406" width="6.7109375" customWidth="1"/>
    <col min="6407" max="6407" width="10.28515625" customWidth="1"/>
    <col min="6408" max="6408" width="7.5703125" customWidth="1"/>
    <col min="6409" max="6409" width="7" customWidth="1"/>
    <col min="6410" max="6411" width="6.7109375" customWidth="1"/>
    <col min="6412" max="6412" width="8.5703125" customWidth="1"/>
    <col min="6413" max="6413" width="10.42578125" customWidth="1"/>
    <col min="6657" max="6657" width="4.28515625" customWidth="1"/>
    <col min="6658" max="6658" width="29.42578125" customWidth="1"/>
    <col min="6659" max="6662" width="6.7109375" customWidth="1"/>
    <col min="6663" max="6663" width="10.28515625" customWidth="1"/>
    <col min="6664" max="6664" width="7.5703125" customWidth="1"/>
    <col min="6665" max="6665" width="7" customWidth="1"/>
    <col min="6666" max="6667" width="6.7109375" customWidth="1"/>
    <col min="6668" max="6668" width="8.5703125" customWidth="1"/>
    <col min="6669" max="6669" width="10.42578125" customWidth="1"/>
    <col min="6913" max="6913" width="4.28515625" customWidth="1"/>
    <col min="6914" max="6914" width="29.42578125" customWidth="1"/>
    <col min="6915" max="6918" width="6.7109375" customWidth="1"/>
    <col min="6919" max="6919" width="10.28515625" customWidth="1"/>
    <col min="6920" max="6920" width="7.5703125" customWidth="1"/>
    <col min="6921" max="6921" width="7" customWidth="1"/>
    <col min="6922" max="6923" width="6.7109375" customWidth="1"/>
    <col min="6924" max="6924" width="8.5703125" customWidth="1"/>
    <col min="6925" max="6925" width="10.42578125" customWidth="1"/>
    <col min="7169" max="7169" width="4.28515625" customWidth="1"/>
    <col min="7170" max="7170" width="29.42578125" customWidth="1"/>
    <col min="7171" max="7174" width="6.7109375" customWidth="1"/>
    <col min="7175" max="7175" width="10.28515625" customWidth="1"/>
    <col min="7176" max="7176" width="7.5703125" customWidth="1"/>
    <col min="7177" max="7177" width="7" customWidth="1"/>
    <col min="7178" max="7179" width="6.7109375" customWidth="1"/>
    <col min="7180" max="7180" width="8.5703125" customWidth="1"/>
    <col min="7181" max="7181" width="10.42578125" customWidth="1"/>
    <col min="7425" max="7425" width="4.28515625" customWidth="1"/>
    <col min="7426" max="7426" width="29.42578125" customWidth="1"/>
    <col min="7427" max="7430" width="6.7109375" customWidth="1"/>
    <col min="7431" max="7431" width="10.28515625" customWidth="1"/>
    <col min="7432" max="7432" width="7.5703125" customWidth="1"/>
    <col min="7433" max="7433" width="7" customWidth="1"/>
    <col min="7434" max="7435" width="6.7109375" customWidth="1"/>
    <col min="7436" max="7436" width="8.5703125" customWidth="1"/>
    <col min="7437" max="7437" width="10.42578125" customWidth="1"/>
    <col min="7681" max="7681" width="4.28515625" customWidth="1"/>
    <col min="7682" max="7682" width="29.42578125" customWidth="1"/>
    <col min="7683" max="7686" width="6.7109375" customWidth="1"/>
    <col min="7687" max="7687" width="10.28515625" customWidth="1"/>
    <col min="7688" max="7688" width="7.5703125" customWidth="1"/>
    <col min="7689" max="7689" width="7" customWidth="1"/>
    <col min="7690" max="7691" width="6.7109375" customWidth="1"/>
    <col min="7692" max="7692" width="8.5703125" customWidth="1"/>
    <col min="7693" max="7693" width="10.42578125" customWidth="1"/>
    <col min="7937" max="7937" width="4.28515625" customWidth="1"/>
    <col min="7938" max="7938" width="29.42578125" customWidth="1"/>
    <col min="7939" max="7942" width="6.7109375" customWidth="1"/>
    <col min="7943" max="7943" width="10.28515625" customWidth="1"/>
    <col min="7944" max="7944" width="7.5703125" customWidth="1"/>
    <col min="7945" max="7945" width="7" customWidth="1"/>
    <col min="7946" max="7947" width="6.7109375" customWidth="1"/>
    <col min="7948" max="7948" width="8.5703125" customWidth="1"/>
    <col min="7949" max="7949" width="10.42578125" customWidth="1"/>
    <col min="8193" max="8193" width="4.28515625" customWidth="1"/>
    <col min="8194" max="8194" width="29.42578125" customWidth="1"/>
    <col min="8195" max="8198" width="6.7109375" customWidth="1"/>
    <col min="8199" max="8199" width="10.28515625" customWidth="1"/>
    <col min="8200" max="8200" width="7.5703125" customWidth="1"/>
    <col min="8201" max="8201" width="7" customWidth="1"/>
    <col min="8202" max="8203" width="6.7109375" customWidth="1"/>
    <col min="8204" max="8204" width="8.5703125" customWidth="1"/>
    <col min="8205" max="8205" width="10.42578125" customWidth="1"/>
    <col min="8449" max="8449" width="4.28515625" customWidth="1"/>
    <col min="8450" max="8450" width="29.42578125" customWidth="1"/>
    <col min="8451" max="8454" width="6.7109375" customWidth="1"/>
    <col min="8455" max="8455" width="10.28515625" customWidth="1"/>
    <col min="8456" max="8456" width="7.5703125" customWidth="1"/>
    <col min="8457" max="8457" width="7" customWidth="1"/>
    <col min="8458" max="8459" width="6.7109375" customWidth="1"/>
    <col min="8460" max="8460" width="8.5703125" customWidth="1"/>
    <col min="8461" max="8461" width="10.42578125" customWidth="1"/>
    <col min="8705" max="8705" width="4.28515625" customWidth="1"/>
    <col min="8706" max="8706" width="29.42578125" customWidth="1"/>
    <col min="8707" max="8710" width="6.7109375" customWidth="1"/>
    <col min="8711" max="8711" width="10.28515625" customWidth="1"/>
    <col min="8712" max="8712" width="7.5703125" customWidth="1"/>
    <col min="8713" max="8713" width="7" customWidth="1"/>
    <col min="8714" max="8715" width="6.7109375" customWidth="1"/>
    <col min="8716" max="8716" width="8.5703125" customWidth="1"/>
    <col min="8717" max="8717" width="10.42578125" customWidth="1"/>
    <col min="8961" max="8961" width="4.28515625" customWidth="1"/>
    <col min="8962" max="8962" width="29.42578125" customWidth="1"/>
    <col min="8963" max="8966" width="6.7109375" customWidth="1"/>
    <col min="8967" max="8967" width="10.28515625" customWidth="1"/>
    <col min="8968" max="8968" width="7.5703125" customWidth="1"/>
    <col min="8969" max="8969" width="7" customWidth="1"/>
    <col min="8970" max="8971" width="6.7109375" customWidth="1"/>
    <col min="8972" max="8972" width="8.5703125" customWidth="1"/>
    <col min="8973" max="8973" width="10.42578125" customWidth="1"/>
    <col min="9217" max="9217" width="4.28515625" customWidth="1"/>
    <col min="9218" max="9218" width="29.42578125" customWidth="1"/>
    <col min="9219" max="9222" width="6.7109375" customWidth="1"/>
    <col min="9223" max="9223" width="10.28515625" customWidth="1"/>
    <col min="9224" max="9224" width="7.5703125" customWidth="1"/>
    <col min="9225" max="9225" width="7" customWidth="1"/>
    <col min="9226" max="9227" width="6.7109375" customWidth="1"/>
    <col min="9228" max="9228" width="8.5703125" customWidth="1"/>
    <col min="9229" max="9229" width="10.42578125" customWidth="1"/>
    <col min="9473" max="9473" width="4.28515625" customWidth="1"/>
    <col min="9474" max="9474" width="29.42578125" customWidth="1"/>
    <col min="9475" max="9478" width="6.7109375" customWidth="1"/>
    <col min="9479" max="9479" width="10.28515625" customWidth="1"/>
    <col min="9480" max="9480" width="7.5703125" customWidth="1"/>
    <col min="9481" max="9481" width="7" customWidth="1"/>
    <col min="9482" max="9483" width="6.7109375" customWidth="1"/>
    <col min="9484" max="9484" width="8.5703125" customWidth="1"/>
    <col min="9485" max="9485" width="10.42578125" customWidth="1"/>
    <col min="9729" max="9729" width="4.28515625" customWidth="1"/>
    <col min="9730" max="9730" width="29.42578125" customWidth="1"/>
    <col min="9731" max="9734" width="6.7109375" customWidth="1"/>
    <col min="9735" max="9735" width="10.28515625" customWidth="1"/>
    <col min="9736" max="9736" width="7.5703125" customWidth="1"/>
    <col min="9737" max="9737" width="7" customWidth="1"/>
    <col min="9738" max="9739" width="6.7109375" customWidth="1"/>
    <col min="9740" max="9740" width="8.5703125" customWidth="1"/>
    <col min="9741" max="9741" width="10.42578125" customWidth="1"/>
    <col min="9985" max="9985" width="4.28515625" customWidth="1"/>
    <col min="9986" max="9986" width="29.42578125" customWidth="1"/>
    <col min="9987" max="9990" width="6.7109375" customWidth="1"/>
    <col min="9991" max="9991" width="10.28515625" customWidth="1"/>
    <col min="9992" max="9992" width="7.5703125" customWidth="1"/>
    <col min="9993" max="9993" width="7" customWidth="1"/>
    <col min="9994" max="9995" width="6.7109375" customWidth="1"/>
    <col min="9996" max="9996" width="8.5703125" customWidth="1"/>
    <col min="9997" max="9997" width="10.42578125" customWidth="1"/>
    <col min="10241" max="10241" width="4.28515625" customWidth="1"/>
    <col min="10242" max="10242" width="29.42578125" customWidth="1"/>
    <col min="10243" max="10246" width="6.7109375" customWidth="1"/>
    <col min="10247" max="10247" width="10.28515625" customWidth="1"/>
    <col min="10248" max="10248" width="7.5703125" customWidth="1"/>
    <col min="10249" max="10249" width="7" customWidth="1"/>
    <col min="10250" max="10251" width="6.7109375" customWidth="1"/>
    <col min="10252" max="10252" width="8.5703125" customWidth="1"/>
    <col min="10253" max="10253" width="10.42578125" customWidth="1"/>
    <col min="10497" max="10497" width="4.28515625" customWidth="1"/>
    <col min="10498" max="10498" width="29.42578125" customWidth="1"/>
    <col min="10499" max="10502" width="6.7109375" customWidth="1"/>
    <col min="10503" max="10503" width="10.28515625" customWidth="1"/>
    <col min="10504" max="10504" width="7.5703125" customWidth="1"/>
    <col min="10505" max="10505" width="7" customWidth="1"/>
    <col min="10506" max="10507" width="6.7109375" customWidth="1"/>
    <col min="10508" max="10508" width="8.5703125" customWidth="1"/>
    <col min="10509" max="10509" width="10.42578125" customWidth="1"/>
    <col min="10753" max="10753" width="4.28515625" customWidth="1"/>
    <col min="10754" max="10754" width="29.42578125" customWidth="1"/>
    <col min="10755" max="10758" width="6.7109375" customWidth="1"/>
    <col min="10759" max="10759" width="10.28515625" customWidth="1"/>
    <col min="10760" max="10760" width="7.5703125" customWidth="1"/>
    <col min="10761" max="10761" width="7" customWidth="1"/>
    <col min="10762" max="10763" width="6.7109375" customWidth="1"/>
    <col min="10764" max="10764" width="8.5703125" customWidth="1"/>
    <col min="10765" max="10765" width="10.42578125" customWidth="1"/>
    <col min="11009" max="11009" width="4.28515625" customWidth="1"/>
    <col min="11010" max="11010" width="29.42578125" customWidth="1"/>
    <col min="11011" max="11014" width="6.7109375" customWidth="1"/>
    <col min="11015" max="11015" width="10.28515625" customWidth="1"/>
    <col min="11016" max="11016" width="7.5703125" customWidth="1"/>
    <col min="11017" max="11017" width="7" customWidth="1"/>
    <col min="11018" max="11019" width="6.7109375" customWidth="1"/>
    <col min="11020" max="11020" width="8.5703125" customWidth="1"/>
    <col min="11021" max="11021" width="10.42578125" customWidth="1"/>
    <col min="11265" max="11265" width="4.28515625" customWidth="1"/>
    <col min="11266" max="11266" width="29.42578125" customWidth="1"/>
    <col min="11267" max="11270" width="6.7109375" customWidth="1"/>
    <col min="11271" max="11271" width="10.28515625" customWidth="1"/>
    <col min="11272" max="11272" width="7.5703125" customWidth="1"/>
    <col min="11273" max="11273" width="7" customWidth="1"/>
    <col min="11274" max="11275" width="6.7109375" customWidth="1"/>
    <col min="11276" max="11276" width="8.5703125" customWidth="1"/>
    <col min="11277" max="11277" width="10.42578125" customWidth="1"/>
    <col min="11521" max="11521" width="4.28515625" customWidth="1"/>
    <col min="11522" max="11522" width="29.42578125" customWidth="1"/>
    <col min="11523" max="11526" width="6.7109375" customWidth="1"/>
    <col min="11527" max="11527" width="10.28515625" customWidth="1"/>
    <col min="11528" max="11528" width="7.5703125" customWidth="1"/>
    <col min="11529" max="11529" width="7" customWidth="1"/>
    <col min="11530" max="11531" width="6.7109375" customWidth="1"/>
    <col min="11532" max="11532" width="8.5703125" customWidth="1"/>
    <col min="11533" max="11533" width="10.42578125" customWidth="1"/>
    <col min="11777" max="11777" width="4.28515625" customWidth="1"/>
    <col min="11778" max="11778" width="29.42578125" customWidth="1"/>
    <col min="11779" max="11782" width="6.7109375" customWidth="1"/>
    <col min="11783" max="11783" width="10.28515625" customWidth="1"/>
    <col min="11784" max="11784" width="7.5703125" customWidth="1"/>
    <col min="11785" max="11785" width="7" customWidth="1"/>
    <col min="11786" max="11787" width="6.7109375" customWidth="1"/>
    <col min="11788" max="11788" width="8.5703125" customWidth="1"/>
    <col min="11789" max="11789" width="10.42578125" customWidth="1"/>
    <col min="12033" max="12033" width="4.28515625" customWidth="1"/>
    <col min="12034" max="12034" width="29.42578125" customWidth="1"/>
    <col min="12035" max="12038" width="6.7109375" customWidth="1"/>
    <col min="12039" max="12039" width="10.28515625" customWidth="1"/>
    <col min="12040" max="12040" width="7.5703125" customWidth="1"/>
    <col min="12041" max="12041" width="7" customWidth="1"/>
    <col min="12042" max="12043" width="6.7109375" customWidth="1"/>
    <col min="12044" max="12044" width="8.5703125" customWidth="1"/>
    <col min="12045" max="12045" width="10.42578125" customWidth="1"/>
    <col min="12289" max="12289" width="4.28515625" customWidth="1"/>
    <col min="12290" max="12290" width="29.42578125" customWidth="1"/>
    <col min="12291" max="12294" width="6.7109375" customWidth="1"/>
    <col min="12295" max="12295" width="10.28515625" customWidth="1"/>
    <col min="12296" max="12296" width="7.5703125" customWidth="1"/>
    <col min="12297" max="12297" width="7" customWidth="1"/>
    <col min="12298" max="12299" width="6.7109375" customWidth="1"/>
    <col min="12300" max="12300" width="8.5703125" customWidth="1"/>
    <col min="12301" max="12301" width="10.42578125" customWidth="1"/>
    <col min="12545" max="12545" width="4.28515625" customWidth="1"/>
    <col min="12546" max="12546" width="29.42578125" customWidth="1"/>
    <col min="12547" max="12550" width="6.7109375" customWidth="1"/>
    <col min="12551" max="12551" width="10.28515625" customWidth="1"/>
    <col min="12552" max="12552" width="7.5703125" customWidth="1"/>
    <col min="12553" max="12553" width="7" customWidth="1"/>
    <col min="12554" max="12555" width="6.7109375" customWidth="1"/>
    <col min="12556" max="12556" width="8.5703125" customWidth="1"/>
    <col min="12557" max="12557" width="10.42578125" customWidth="1"/>
    <col min="12801" max="12801" width="4.28515625" customWidth="1"/>
    <col min="12802" max="12802" width="29.42578125" customWidth="1"/>
    <col min="12803" max="12806" width="6.7109375" customWidth="1"/>
    <col min="12807" max="12807" width="10.28515625" customWidth="1"/>
    <col min="12808" max="12808" width="7.5703125" customWidth="1"/>
    <col min="12809" max="12809" width="7" customWidth="1"/>
    <col min="12810" max="12811" width="6.7109375" customWidth="1"/>
    <col min="12812" max="12812" width="8.5703125" customWidth="1"/>
    <col min="12813" max="12813" width="10.42578125" customWidth="1"/>
    <col min="13057" max="13057" width="4.28515625" customWidth="1"/>
    <col min="13058" max="13058" width="29.42578125" customWidth="1"/>
    <col min="13059" max="13062" width="6.7109375" customWidth="1"/>
    <col min="13063" max="13063" width="10.28515625" customWidth="1"/>
    <col min="13064" max="13064" width="7.5703125" customWidth="1"/>
    <col min="13065" max="13065" width="7" customWidth="1"/>
    <col min="13066" max="13067" width="6.7109375" customWidth="1"/>
    <col min="13068" max="13068" width="8.5703125" customWidth="1"/>
    <col min="13069" max="13069" width="10.42578125" customWidth="1"/>
    <col min="13313" max="13313" width="4.28515625" customWidth="1"/>
    <col min="13314" max="13314" width="29.42578125" customWidth="1"/>
    <col min="13315" max="13318" width="6.7109375" customWidth="1"/>
    <col min="13319" max="13319" width="10.28515625" customWidth="1"/>
    <col min="13320" max="13320" width="7.5703125" customWidth="1"/>
    <col min="13321" max="13321" width="7" customWidth="1"/>
    <col min="13322" max="13323" width="6.7109375" customWidth="1"/>
    <col min="13324" max="13324" width="8.5703125" customWidth="1"/>
    <col min="13325" max="13325" width="10.42578125" customWidth="1"/>
    <col min="13569" max="13569" width="4.28515625" customWidth="1"/>
    <col min="13570" max="13570" width="29.42578125" customWidth="1"/>
    <col min="13571" max="13574" width="6.7109375" customWidth="1"/>
    <col min="13575" max="13575" width="10.28515625" customWidth="1"/>
    <col min="13576" max="13576" width="7.5703125" customWidth="1"/>
    <col min="13577" max="13577" width="7" customWidth="1"/>
    <col min="13578" max="13579" width="6.7109375" customWidth="1"/>
    <col min="13580" max="13580" width="8.5703125" customWidth="1"/>
    <col min="13581" max="13581" width="10.42578125" customWidth="1"/>
    <col min="13825" max="13825" width="4.28515625" customWidth="1"/>
    <col min="13826" max="13826" width="29.42578125" customWidth="1"/>
    <col min="13827" max="13830" width="6.7109375" customWidth="1"/>
    <col min="13831" max="13831" width="10.28515625" customWidth="1"/>
    <col min="13832" max="13832" width="7.5703125" customWidth="1"/>
    <col min="13833" max="13833" width="7" customWidth="1"/>
    <col min="13834" max="13835" width="6.7109375" customWidth="1"/>
    <col min="13836" max="13836" width="8.5703125" customWidth="1"/>
    <col min="13837" max="13837" width="10.42578125" customWidth="1"/>
    <col min="14081" max="14081" width="4.28515625" customWidth="1"/>
    <col min="14082" max="14082" width="29.42578125" customWidth="1"/>
    <col min="14083" max="14086" width="6.7109375" customWidth="1"/>
    <col min="14087" max="14087" width="10.28515625" customWidth="1"/>
    <col min="14088" max="14088" width="7.5703125" customWidth="1"/>
    <col min="14089" max="14089" width="7" customWidth="1"/>
    <col min="14090" max="14091" width="6.7109375" customWidth="1"/>
    <col min="14092" max="14092" width="8.5703125" customWidth="1"/>
    <col min="14093" max="14093" width="10.42578125" customWidth="1"/>
    <col min="14337" max="14337" width="4.28515625" customWidth="1"/>
    <col min="14338" max="14338" width="29.42578125" customWidth="1"/>
    <col min="14339" max="14342" width="6.7109375" customWidth="1"/>
    <col min="14343" max="14343" width="10.28515625" customWidth="1"/>
    <col min="14344" max="14344" width="7.5703125" customWidth="1"/>
    <col min="14345" max="14345" width="7" customWidth="1"/>
    <col min="14346" max="14347" width="6.7109375" customWidth="1"/>
    <col min="14348" max="14348" width="8.5703125" customWidth="1"/>
    <col min="14349" max="14349" width="10.42578125" customWidth="1"/>
    <col min="14593" max="14593" width="4.28515625" customWidth="1"/>
    <col min="14594" max="14594" width="29.42578125" customWidth="1"/>
    <col min="14595" max="14598" width="6.7109375" customWidth="1"/>
    <col min="14599" max="14599" width="10.28515625" customWidth="1"/>
    <col min="14600" max="14600" width="7.5703125" customWidth="1"/>
    <col min="14601" max="14601" width="7" customWidth="1"/>
    <col min="14602" max="14603" width="6.7109375" customWidth="1"/>
    <col min="14604" max="14604" width="8.5703125" customWidth="1"/>
    <col min="14605" max="14605" width="10.42578125" customWidth="1"/>
    <col min="14849" max="14849" width="4.28515625" customWidth="1"/>
    <col min="14850" max="14850" width="29.42578125" customWidth="1"/>
    <col min="14851" max="14854" width="6.7109375" customWidth="1"/>
    <col min="14855" max="14855" width="10.28515625" customWidth="1"/>
    <col min="14856" max="14856" width="7.5703125" customWidth="1"/>
    <col min="14857" max="14857" width="7" customWidth="1"/>
    <col min="14858" max="14859" width="6.7109375" customWidth="1"/>
    <col min="14860" max="14860" width="8.5703125" customWidth="1"/>
    <col min="14861" max="14861" width="10.42578125" customWidth="1"/>
    <col min="15105" max="15105" width="4.28515625" customWidth="1"/>
    <col min="15106" max="15106" width="29.42578125" customWidth="1"/>
    <col min="15107" max="15110" width="6.7109375" customWidth="1"/>
    <col min="15111" max="15111" width="10.28515625" customWidth="1"/>
    <col min="15112" max="15112" width="7.5703125" customWidth="1"/>
    <col min="15113" max="15113" width="7" customWidth="1"/>
    <col min="15114" max="15115" width="6.7109375" customWidth="1"/>
    <col min="15116" max="15116" width="8.5703125" customWidth="1"/>
    <col min="15117" max="15117" width="10.42578125" customWidth="1"/>
    <col min="15361" max="15361" width="4.28515625" customWidth="1"/>
    <col min="15362" max="15362" width="29.42578125" customWidth="1"/>
    <col min="15363" max="15366" width="6.7109375" customWidth="1"/>
    <col min="15367" max="15367" width="10.28515625" customWidth="1"/>
    <col min="15368" max="15368" width="7.5703125" customWidth="1"/>
    <col min="15369" max="15369" width="7" customWidth="1"/>
    <col min="15370" max="15371" width="6.7109375" customWidth="1"/>
    <col min="15372" max="15372" width="8.5703125" customWidth="1"/>
    <col min="15373" max="15373" width="10.42578125" customWidth="1"/>
    <col min="15617" max="15617" width="4.28515625" customWidth="1"/>
    <col min="15618" max="15618" width="29.42578125" customWidth="1"/>
    <col min="15619" max="15622" width="6.7109375" customWidth="1"/>
    <col min="15623" max="15623" width="10.28515625" customWidth="1"/>
    <col min="15624" max="15624" width="7.5703125" customWidth="1"/>
    <col min="15625" max="15625" width="7" customWidth="1"/>
    <col min="15626" max="15627" width="6.7109375" customWidth="1"/>
    <col min="15628" max="15628" width="8.5703125" customWidth="1"/>
    <col min="15629" max="15629" width="10.42578125" customWidth="1"/>
    <col min="15873" max="15873" width="4.28515625" customWidth="1"/>
    <col min="15874" max="15874" width="29.42578125" customWidth="1"/>
    <col min="15875" max="15878" width="6.7109375" customWidth="1"/>
    <col min="15879" max="15879" width="10.28515625" customWidth="1"/>
    <col min="15880" max="15880" width="7.5703125" customWidth="1"/>
    <col min="15881" max="15881" width="7" customWidth="1"/>
    <col min="15882" max="15883" width="6.7109375" customWidth="1"/>
    <col min="15884" max="15884" width="8.5703125" customWidth="1"/>
    <col min="15885" max="15885" width="10.42578125" customWidth="1"/>
    <col min="16129" max="16129" width="4.28515625" customWidth="1"/>
    <col min="16130" max="16130" width="29.42578125" customWidth="1"/>
    <col min="16131" max="16134" width="6.7109375" customWidth="1"/>
    <col min="16135" max="16135" width="10.28515625" customWidth="1"/>
    <col min="16136" max="16136" width="7.5703125" customWidth="1"/>
    <col min="16137" max="16137" width="7" customWidth="1"/>
    <col min="16138" max="16139" width="6.7109375" customWidth="1"/>
    <col min="16140" max="16140" width="8.5703125" customWidth="1"/>
    <col min="16141" max="16141" width="10.42578125" customWidth="1"/>
  </cols>
  <sheetData>
    <row r="1" spans="1:14" ht="15.75">
      <c r="B1" s="275" t="s">
        <v>131</v>
      </c>
    </row>
    <row r="3" spans="1:14" ht="21" customHeight="1">
      <c r="A3" s="326" t="s">
        <v>39</v>
      </c>
      <c r="B3" s="327"/>
      <c r="C3" s="328" t="s">
        <v>19</v>
      </c>
      <c r="D3" s="328"/>
      <c r="E3" s="329"/>
      <c r="F3" s="272"/>
      <c r="G3" s="40" t="s">
        <v>50</v>
      </c>
      <c r="H3" s="5"/>
      <c r="I3" s="225" t="s">
        <v>20</v>
      </c>
      <c r="J3" s="225" t="s">
        <v>21</v>
      </c>
      <c r="K3" s="225" t="s">
        <v>22</v>
      </c>
      <c r="L3" s="324" t="s">
        <v>23</v>
      </c>
      <c r="M3" s="324" t="s">
        <v>24</v>
      </c>
      <c r="N3" s="1"/>
    </row>
    <row r="4" spans="1:14" ht="12.75" customHeight="1" thickBot="1">
      <c r="A4" s="37" t="s">
        <v>1</v>
      </c>
      <c r="B4" s="37" t="s">
        <v>2</v>
      </c>
      <c r="C4" s="38" t="s">
        <v>20</v>
      </c>
      <c r="D4" s="38" t="s">
        <v>21</v>
      </c>
      <c r="E4" s="276" t="s">
        <v>22</v>
      </c>
      <c r="F4" s="277"/>
      <c r="G4" s="40" t="s">
        <v>51</v>
      </c>
      <c r="H4" s="39" t="s">
        <v>25</v>
      </c>
      <c r="I4" s="278">
        <v>32</v>
      </c>
      <c r="J4" s="278">
        <v>32</v>
      </c>
      <c r="K4" s="278">
        <v>32</v>
      </c>
      <c r="L4" s="325"/>
      <c r="M4" s="325"/>
      <c r="N4" s="1" t="s">
        <v>14</v>
      </c>
    </row>
    <row r="5" spans="1:14" ht="13.5" thickTop="1">
      <c r="A5" s="231">
        <v>1</v>
      </c>
      <c r="B5" s="224" t="s">
        <v>27</v>
      </c>
      <c r="C5" s="231"/>
      <c r="D5" s="231"/>
      <c r="E5" s="268"/>
      <c r="F5" s="269">
        <f>SUM(C5:E5)</f>
        <v>0</v>
      </c>
      <c r="G5" s="279">
        <f>M5/32</f>
        <v>15.9375</v>
      </c>
      <c r="H5" s="280"/>
      <c r="I5" s="224">
        <f>C5*$I$4</f>
        <v>0</v>
      </c>
      <c r="J5" s="224">
        <f>D5*$J$4</f>
        <v>0</v>
      </c>
      <c r="K5" s="224">
        <f>E5*$K$4</f>
        <v>0</v>
      </c>
      <c r="L5" s="35">
        <f>SUM(I5:K5)</f>
        <v>0</v>
      </c>
      <c r="M5" s="36">
        <v>510</v>
      </c>
      <c r="N5" s="20">
        <f t="shared" ref="N5:N15" si="0">L5-M5</f>
        <v>-510</v>
      </c>
    </row>
    <row r="6" spans="1:14" ht="14.25" customHeight="1">
      <c r="A6" s="231">
        <v>2</v>
      </c>
      <c r="B6" s="5" t="s">
        <v>4</v>
      </c>
      <c r="C6" s="225"/>
      <c r="D6" s="225"/>
      <c r="E6" s="234"/>
      <c r="F6" s="272">
        <f t="shared" ref="F6:F15" si="1">SUM(C6:E6)</f>
        <v>0</v>
      </c>
      <c r="G6" s="281">
        <f t="shared" ref="G6:G15" si="2">M6/32</f>
        <v>9.0625</v>
      </c>
      <c r="H6" s="282"/>
      <c r="I6" s="5">
        <f t="shared" ref="I6:I15" si="3">C6*$I$4</f>
        <v>0</v>
      </c>
      <c r="J6" s="5">
        <f t="shared" ref="J6:J15" si="4">D6*$J$4</f>
        <v>0</v>
      </c>
      <c r="K6" s="5">
        <f t="shared" ref="K6:K15" si="5">E6*$K$4</f>
        <v>0</v>
      </c>
      <c r="L6" s="2">
        <f t="shared" ref="L6:L15" si="6">SUM(I6:K6)</f>
        <v>0</v>
      </c>
      <c r="M6" s="26">
        <v>290</v>
      </c>
      <c r="N6" s="21">
        <f t="shared" si="0"/>
        <v>-290</v>
      </c>
    </row>
    <row r="7" spans="1:14">
      <c r="A7" s="231">
        <v>3</v>
      </c>
      <c r="B7" s="5" t="s">
        <v>28</v>
      </c>
      <c r="C7" s="225"/>
      <c r="D7" s="225"/>
      <c r="E7" s="234"/>
      <c r="F7" s="272">
        <f t="shared" si="1"/>
        <v>0</v>
      </c>
      <c r="G7" s="281">
        <f t="shared" si="2"/>
        <v>2.96875</v>
      </c>
      <c r="H7" s="282"/>
      <c r="I7" s="5">
        <f t="shared" si="3"/>
        <v>0</v>
      </c>
      <c r="J7" s="5">
        <f t="shared" si="4"/>
        <v>0</v>
      </c>
      <c r="K7" s="5">
        <f t="shared" si="5"/>
        <v>0</v>
      </c>
      <c r="L7" s="2">
        <f t="shared" si="6"/>
        <v>0</v>
      </c>
      <c r="M7" s="26">
        <v>95</v>
      </c>
      <c r="N7" s="21">
        <f t="shared" si="0"/>
        <v>-95</v>
      </c>
    </row>
    <row r="8" spans="1:14">
      <c r="A8" s="231">
        <v>4</v>
      </c>
      <c r="B8" s="5" t="s">
        <v>29</v>
      </c>
      <c r="C8" s="225"/>
      <c r="D8" s="225"/>
      <c r="E8" s="234"/>
      <c r="F8" s="272">
        <f t="shared" si="1"/>
        <v>0</v>
      </c>
      <c r="G8" s="281">
        <f t="shared" si="2"/>
        <v>2.96875</v>
      </c>
      <c r="H8" s="282"/>
      <c r="I8" s="5">
        <f t="shared" si="3"/>
        <v>0</v>
      </c>
      <c r="J8" s="5">
        <f t="shared" si="4"/>
        <v>0</v>
      </c>
      <c r="K8" s="5">
        <f t="shared" si="5"/>
        <v>0</v>
      </c>
      <c r="L8" s="2">
        <f t="shared" si="6"/>
        <v>0</v>
      </c>
      <c r="M8" s="26">
        <v>95</v>
      </c>
      <c r="N8" s="21">
        <f t="shared" si="0"/>
        <v>-95</v>
      </c>
    </row>
    <row r="9" spans="1:14">
      <c r="A9" s="231">
        <v>5</v>
      </c>
      <c r="B9" s="5" t="s">
        <v>30</v>
      </c>
      <c r="C9" s="225"/>
      <c r="D9" s="225"/>
      <c r="E9" s="234"/>
      <c r="F9" s="272">
        <f t="shared" si="1"/>
        <v>0</v>
      </c>
      <c r="G9" s="281">
        <f t="shared" si="2"/>
        <v>4.0625</v>
      </c>
      <c r="H9" s="282"/>
      <c r="I9" s="5">
        <f t="shared" si="3"/>
        <v>0</v>
      </c>
      <c r="J9" s="5">
        <f t="shared" si="4"/>
        <v>0</v>
      </c>
      <c r="K9" s="5">
        <f t="shared" si="5"/>
        <v>0</v>
      </c>
      <c r="L9" s="2">
        <f t="shared" si="6"/>
        <v>0</v>
      </c>
      <c r="M9" s="26">
        <v>130</v>
      </c>
      <c r="N9" s="21">
        <f t="shared" si="0"/>
        <v>-130</v>
      </c>
    </row>
    <row r="10" spans="1:14">
      <c r="A10" s="231">
        <v>6</v>
      </c>
      <c r="B10" s="5" t="s">
        <v>31</v>
      </c>
      <c r="C10" s="225"/>
      <c r="D10" s="225"/>
      <c r="E10" s="234"/>
      <c r="F10" s="272">
        <f t="shared" si="1"/>
        <v>0</v>
      </c>
      <c r="G10" s="281">
        <f t="shared" si="2"/>
        <v>9.0625</v>
      </c>
      <c r="H10" s="282"/>
      <c r="I10" s="5">
        <f t="shared" si="3"/>
        <v>0</v>
      </c>
      <c r="J10" s="5">
        <f t="shared" si="4"/>
        <v>0</v>
      </c>
      <c r="K10" s="5">
        <f t="shared" si="5"/>
        <v>0</v>
      </c>
      <c r="L10" s="2">
        <f t="shared" si="6"/>
        <v>0</v>
      </c>
      <c r="M10" s="26">
        <v>290</v>
      </c>
      <c r="N10" s="21">
        <f t="shared" si="0"/>
        <v>-290</v>
      </c>
    </row>
    <row r="11" spans="1:14">
      <c r="A11" s="231">
        <v>7</v>
      </c>
      <c r="B11" s="5" t="s">
        <v>32</v>
      </c>
      <c r="C11" s="225"/>
      <c r="D11" s="225"/>
      <c r="E11" s="234"/>
      <c r="F11" s="272">
        <f t="shared" si="1"/>
        <v>0</v>
      </c>
      <c r="G11" s="281">
        <f t="shared" si="2"/>
        <v>12.03125</v>
      </c>
      <c r="H11" s="282"/>
      <c r="I11" s="5">
        <f t="shared" si="3"/>
        <v>0</v>
      </c>
      <c r="J11" s="5">
        <f t="shared" si="4"/>
        <v>0</v>
      </c>
      <c r="K11" s="5">
        <f t="shared" si="5"/>
        <v>0</v>
      </c>
      <c r="L11" s="2">
        <f t="shared" si="6"/>
        <v>0</v>
      </c>
      <c r="M11" s="26">
        <v>385</v>
      </c>
      <c r="N11" s="21">
        <f t="shared" si="0"/>
        <v>-385</v>
      </c>
    </row>
    <row r="12" spans="1:14">
      <c r="A12" s="231">
        <v>8</v>
      </c>
      <c r="B12" s="5" t="s">
        <v>7</v>
      </c>
      <c r="C12" s="225"/>
      <c r="D12" s="225"/>
      <c r="E12" s="234"/>
      <c r="F12" s="272">
        <f t="shared" si="1"/>
        <v>0</v>
      </c>
      <c r="G12" s="281">
        <f t="shared" si="2"/>
        <v>2.96875</v>
      </c>
      <c r="H12" s="282"/>
      <c r="I12" s="5">
        <f t="shared" si="3"/>
        <v>0</v>
      </c>
      <c r="J12" s="5">
        <f t="shared" si="4"/>
        <v>0</v>
      </c>
      <c r="K12" s="5">
        <f t="shared" si="5"/>
        <v>0</v>
      </c>
      <c r="L12" s="2">
        <f t="shared" si="6"/>
        <v>0</v>
      </c>
      <c r="M12" s="26">
        <v>95</v>
      </c>
      <c r="N12" s="21">
        <f t="shared" si="0"/>
        <v>-95</v>
      </c>
    </row>
    <row r="13" spans="1:14">
      <c r="A13" s="231">
        <v>9</v>
      </c>
      <c r="B13" s="5" t="s">
        <v>33</v>
      </c>
      <c r="C13" s="225"/>
      <c r="D13" s="225"/>
      <c r="E13" s="234"/>
      <c r="F13" s="272">
        <f t="shared" si="1"/>
        <v>0</v>
      </c>
      <c r="G13" s="281">
        <f t="shared" si="2"/>
        <v>2.96875</v>
      </c>
      <c r="H13" s="282"/>
      <c r="I13" s="5">
        <f t="shared" si="3"/>
        <v>0</v>
      </c>
      <c r="J13" s="5">
        <f t="shared" si="4"/>
        <v>0</v>
      </c>
      <c r="K13" s="5">
        <f t="shared" si="5"/>
        <v>0</v>
      </c>
      <c r="L13" s="2">
        <f t="shared" si="6"/>
        <v>0</v>
      </c>
      <c r="M13" s="26">
        <v>95</v>
      </c>
      <c r="N13" s="21">
        <f t="shared" si="0"/>
        <v>-95</v>
      </c>
    </row>
    <row r="14" spans="1:14">
      <c r="A14" s="231">
        <v>10</v>
      </c>
      <c r="B14" s="5" t="s">
        <v>8</v>
      </c>
      <c r="C14" s="225"/>
      <c r="D14" s="225"/>
      <c r="E14" s="234"/>
      <c r="F14" s="272">
        <f t="shared" si="1"/>
        <v>0</v>
      </c>
      <c r="G14" s="281">
        <f t="shared" si="2"/>
        <v>12.03125</v>
      </c>
      <c r="H14" s="282"/>
      <c r="I14" s="5">
        <f t="shared" si="3"/>
        <v>0</v>
      </c>
      <c r="J14" s="5">
        <f t="shared" si="4"/>
        <v>0</v>
      </c>
      <c r="K14" s="5">
        <f t="shared" si="5"/>
        <v>0</v>
      </c>
      <c r="L14" s="2">
        <f t="shared" si="6"/>
        <v>0</v>
      </c>
      <c r="M14" s="26">
        <v>385</v>
      </c>
      <c r="N14" s="21">
        <f t="shared" si="0"/>
        <v>-385</v>
      </c>
    </row>
    <row r="15" spans="1:14" ht="13.5" thickBot="1">
      <c r="A15" s="231">
        <v>11</v>
      </c>
      <c r="B15" s="10" t="s">
        <v>132</v>
      </c>
      <c r="C15" s="9"/>
      <c r="D15" s="9"/>
      <c r="E15" s="239"/>
      <c r="F15" s="266">
        <f t="shared" si="1"/>
        <v>0</v>
      </c>
      <c r="G15" s="281">
        <f t="shared" si="2"/>
        <v>2.96875</v>
      </c>
      <c r="H15" s="283"/>
      <c r="I15" s="10">
        <f t="shared" si="3"/>
        <v>0</v>
      </c>
      <c r="J15" s="10">
        <f t="shared" si="4"/>
        <v>0</v>
      </c>
      <c r="K15" s="10">
        <f t="shared" si="5"/>
        <v>0</v>
      </c>
      <c r="L15" s="16">
        <f t="shared" si="6"/>
        <v>0</v>
      </c>
      <c r="M15" s="32">
        <v>95</v>
      </c>
      <c r="N15" s="21">
        <f t="shared" si="0"/>
        <v>-95</v>
      </c>
    </row>
    <row r="16" spans="1:14" ht="14.25" thickTop="1" thickBot="1">
      <c r="A16" s="12"/>
      <c r="B16" s="14" t="s">
        <v>34</v>
      </c>
      <c r="C16" s="33">
        <f>SUM(C5:C15)</f>
        <v>0</v>
      </c>
      <c r="D16" s="33">
        <f>SUM(D5:D15)</f>
        <v>0</v>
      </c>
      <c r="E16" s="284">
        <f>SUM(E5:E15)</f>
        <v>0</v>
      </c>
      <c r="F16" s="285">
        <f>SUM(C16:E16)</f>
        <v>0</v>
      </c>
      <c r="G16" s="286">
        <f>SUM(G5:G15)</f>
        <v>77.03125</v>
      </c>
      <c r="H16" s="34"/>
      <c r="I16" s="34"/>
      <c r="J16" s="34"/>
      <c r="K16" s="34"/>
      <c r="L16" s="13"/>
      <c r="M16" s="13"/>
      <c r="N16" s="28"/>
    </row>
    <row r="17" spans="1:14" ht="14.25" thickTop="1" thickBot="1">
      <c r="A17" s="245"/>
      <c r="B17" s="246" t="s">
        <v>127</v>
      </c>
      <c r="C17" s="287">
        <v>25</v>
      </c>
      <c r="D17" s="287">
        <v>26</v>
      </c>
      <c r="E17" s="288">
        <v>28</v>
      </c>
      <c r="F17" s="289">
        <f>SUM(C17:E17)</f>
        <v>79</v>
      </c>
      <c r="G17" s="250">
        <f>F17-G16</f>
        <v>1.96875</v>
      </c>
      <c r="H17" s="290" t="s">
        <v>70</v>
      </c>
      <c r="I17" s="291"/>
      <c r="J17" s="282"/>
      <c r="K17" s="282"/>
      <c r="L17" s="292"/>
      <c r="M17" s="292"/>
      <c r="N17" s="293"/>
    </row>
    <row r="18" spans="1:14" ht="14.25" thickTop="1" thickBot="1">
      <c r="A18" s="245"/>
      <c r="B18" s="246" t="s">
        <v>71</v>
      </c>
      <c r="C18" s="294">
        <f>C17-C16</f>
        <v>25</v>
      </c>
      <c r="D18" s="294">
        <f>D17-D16</f>
        <v>26</v>
      </c>
      <c r="E18" s="295">
        <f>E17-E16</f>
        <v>28</v>
      </c>
      <c r="F18" s="285"/>
      <c r="G18" s="296"/>
      <c r="H18" s="282"/>
      <c r="I18" s="282"/>
      <c r="J18" s="282"/>
      <c r="K18" s="282"/>
      <c r="L18" s="292"/>
      <c r="M18" s="292"/>
      <c r="N18" s="293"/>
    </row>
    <row r="19" spans="1:14" ht="13.5" thickTop="1">
      <c r="A19" s="259">
        <v>12</v>
      </c>
      <c r="B19" s="260" t="s">
        <v>10</v>
      </c>
      <c r="C19" s="259"/>
      <c r="D19" s="259"/>
      <c r="E19" s="261"/>
      <c r="F19" s="262">
        <f>SUM(C19:E19)</f>
        <v>0</v>
      </c>
      <c r="G19" s="259"/>
      <c r="H19" s="260"/>
      <c r="I19" s="260"/>
      <c r="J19" s="260"/>
      <c r="K19" s="260"/>
      <c r="L19" s="260"/>
      <c r="M19" s="260"/>
      <c r="N19" s="1"/>
    </row>
    <row r="20" spans="1:14">
      <c r="A20" s="225">
        <v>13</v>
      </c>
      <c r="B20" s="22" t="s">
        <v>35</v>
      </c>
      <c r="C20" s="225"/>
      <c r="D20" s="225"/>
      <c r="E20" s="234"/>
      <c r="F20" s="272">
        <f t="shared" ref="F20:F27" si="7">SUM(C20:E20)</f>
        <v>0</v>
      </c>
      <c r="G20" s="225"/>
      <c r="H20" s="5"/>
      <c r="I20" s="5"/>
      <c r="J20" s="5"/>
      <c r="K20" s="5"/>
      <c r="L20" s="5"/>
      <c r="M20" s="5"/>
      <c r="N20" s="1"/>
    </row>
    <row r="21" spans="1:14" ht="13.5" thickBot="1">
      <c r="A21" s="9">
        <v>14</v>
      </c>
      <c r="B21" s="29" t="s">
        <v>41</v>
      </c>
      <c r="C21" s="9"/>
      <c r="D21" s="9"/>
      <c r="E21" s="239"/>
      <c r="F21" s="266">
        <f t="shared" si="7"/>
        <v>0</v>
      </c>
      <c r="G21" s="9"/>
      <c r="H21" s="5"/>
      <c r="I21" s="5">
        <f>C21*$I$4</f>
        <v>0</v>
      </c>
      <c r="J21" s="5">
        <f>D21*$I$4</f>
        <v>0</v>
      </c>
      <c r="K21" s="5">
        <f>E21*$I$4</f>
        <v>0</v>
      </c>
      <c r="L21" s="2">
        <f>SUM(I21:K21)</f>
        <v>0</v>
      </c>
      <c r="M21" s="25">
        <v>190</v>
      </c>
      <c r="N21" s="21">
        <f>L21-M21</f>
        <v>-190</v>
      </c>
    </row>
    <row r="22" spans="1:14" ht="14.25" thickTop="1" thickBot="1">
      <c r="A22" s="12"/>
      <c r="B22" s="31" t="s">
        <v>9</v>
      </c>
      <c r="C22" s="12">
        <f>SUM(C19:C21)</f>
        <v>0</v>
      </c>
      <c r="D22" s="12">
        <f>SUM(D19:D21)</f>
        <v>0</v>
      </c>
      <c r="E22" s="12">
        <f>SUM(E19:E21)</f>
        <v>0</v>
      </c>
      <c r="F22" s="12">
        <f>SUM(F19:F21)</f>
        <v>0</v>
      </c>
      <c r="G22" s="297"/>
      <c r="H22" s="298"/>
      <c r="I22" s="298"/>
      <c r="J22" s="298"/>
      <c r="K22" s="298"/>
      <c r="L22" s="298"/>
      <c r="M22" s="298"/>
      <c r="N22" s="1"/>
    </row>
    <row r="23" spans="1:14" ht="13.5" thickTop="1">
      <c r="A23" s="231"/>
      <c r="B23" s="30" t="s">
        <v>36</v>
      </c>
      <c r="C23" s="231"/>
      <c r="D23" s="231"/>
      <c r="E23" s="268"/>
      <c r="F23" s="269"/>
      <c r="G23" s="297"/>
      <c r="H23" s="293"/>
      <c r="I23" s="293"/>
      <c r="J23" s="293"/>
      <c r="K23" s="293"/>
      <c r="L23" s="293"/>
      <c r="M23" s="293"/>
      <c r="N23" s="1"/>
    </row>
    <row r="24" spans="1:14">
      <c r="A24" s="231">
        <v>15</v>
      </c>
      <c r="B24" s="271" t="s">
        <v>128</v>
      </c>
      <c r="C24" s="231"/>
      <c r="D24" s="231"/>
      <c r="E24" s="268"/>
      <c r="F24" s="269">
        <f t="shared" si="7"/>
        <v>0</v>
      </c>
      <c r="G24" s="297"/>
      <c r="H24" s="293"/>
      <c r="I24" s="293"/>
      <c r="J24" s="293"/>
      <c r="K24" s="293"/>
      <c r="L24" s="293"/>
      <c r="M24" s="293"/>
      <c r="N24" s="1"/>
    </row>
    <row r="25" spans="1:14">
      <c r="A25" s="231">
        <v>16</v>
      </c>
      <c r="B25" s="23" t="s">
        <v>37</v>
      </c>
      <c r="C25" s="225"/>
      <c r="D25" s="225"/>
      <c r="E25" s="234"/>
      <c r="F25" s="272">
        <f t="shared" si="7"/>
        <v>0</v>
      </c>
      <c r="G25" s="297"/>
      <c r="H25" s="293"/>
      <c r="I25" s="293"/>
      <c r="J25" s="293"/>
      <c r="K25" s="293"/>
      <c r="L25" s="293"/>
      <c r="M25" s="293"/>
      <c r="N25" s="1"/>
    </row>
    <row r="26" spans="1:14">
      <c r="A26" s="231">
        <v>17</v>
      </c>
      <c r="B26" s="299" t="s">
        <v>129</v>
      </c>
      <c r="C26" s="225"/>
      <c r="D26" s="225"/>
      <c r="E26" s="234"/>
      <c r="F26" s="272">
        <f t="shared" si="7"/>
        <v>0</v>
      </c>
      <c r="G26" s="297"/>
      <c r="H26" s="293"/>
      <c r="I26" s="293"/>
      <c r="J26" s="293"/>
      <c r="K26" s="293"/>
      <c r="L26" s="293"/>
      <c r="M26" s="293"/>
      <c r="N26" s="1"/>
    </row>
    <row r="27" spans="1:14" ht="13.5" thickBot="1">
      <c r="A27" s="231">
        <v>18</v>
      </c>
      <c r="B27" s="24" t="s">
        <v>38</v>
      </c>
      <c r="C27" s="9"/>
      <c r="D27" s="9"/>
      <c r="E27" s="239"/>
      <c r="F27" s="266">
        <f t="shared" si="7"/>
        <v>0</v>
      </c>
      <c r="G27" s="297"/>
      <c r="H27" s="293"/>
      <c r="I27" s="293"/>
      <c r="J27" s="293"/>
      <c r="K27" s="293"/>
      <c r="L27" s="293"/>
      <c r="M27" s="293"/>
      <c r="N27" s="1"/>
    </row>
    <row r="28" spans="1:14" ht="14.25" thickTop="1" thickBot="1">
      <c r="A28" s="12"/>
      <c r="B28" s="300" t="s">
        <v>9</v>
      </c>
      <c r="C28" s="12">
        <f>SUM(C24:C27)</f>
        <v>0</v>
      </c>
      <c r="D28" s="12">
        <f>SUM(D24:D27)</f>
        <v>0</v>
      </c>
      <c r="E28" s="12">
        <f>SUM(E24:E27)</f>
        <v>0</v>
      </c>
      <c r="F28" s="12">
        <f>SUM(F24:F27)</f>
        <v>0</v>
      </c>
      <c r="G28" s="297"/>
      <c r="H28" s="293"/>
      <c r="I28" s="293"/>
      <c r="J28" s="293"/>
      <c r="K28" s="293"/>
      <c r="L28" s="293"/>
      <c r="M28" s="293"/>
      <c r="N28" s="1"/>
    </row>
    <row r="29" spans="1:14" ht="16.5" thickTop="1" thickBot="1">
      <c r="A29" s="12"/>
      <c r="B29" s="28" t="s">
        <v>40</v>
      </c>
      <c r="C29" s="274">
        <f>C16+C22+C28</f>
        <v>0</v>
      </c>
      <c r="D29" s="274">
        <f>D16+D22+D28</f>
        <v>0</v>
      </c>
      <c r="E29" s="274">
        <f>E16+E22+E28</f>
        <v>0</v>
      </c>
      <c r="F29" s="274">
        <f>F16+F22+F28</f>
        <v>0</v>
      </c>
      <c r="G29" s="297"/>
      <c r="H29" s="293"/>
      <c r="I29" s="293"/>
      <c r="J29" s="293"/>
      <c r="K29" s="293"/>
      <c r="L29" s="293"/>
      <c r="M29" s="293"/>
      <c r="N29" s="1"/>
    </row>
    <row r="30" spans="1:14" ht="13.5" thickTop="1">
      <c r="A30" s="231"/>
      <c r="B30" s="27"/>
      <c r="C30" s="11"/>
      <c r="D30" s="11"/>
      <c r="E30" s="11"/>
      <c r="F30" s="11"/>
      <c r="G30" s="301"/>
      <c r="H30" s="302"/>
      <c r="I30" s="293"/>
      <c r="J30" s="293"/>
      <c r="K30" s="293"/>
      <c r="L30" s="293"/>
      <c r="M30" s="293"/>
      <c r="N30" s="1"/>
    </row>
    <row r="32" spans="1:14" ht="27" customHeight="1">
      <c r="B32" s="317" t="s">
        <v>43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</row>
    <row r="33" spans="2:14" ht="25.5" customHeight="1">
      <c r="B33" s="317" t="s">
        <v>130</v>
      </c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  <row r="34" spans="2:14">
      <c r="B34" s="317" t="s">
        <v>42</v>
      </c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</row>
    <row r="35" spans="2:14">
      <c r="B35" s="317" t="s">
        <v>44</v>
      </c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</row>
    <row r="36" spans="2:14">
      <c r="B36" s="317" t="s">
        <v>45</v>
      </c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</sheetData>
  <mergeCells count="9">
    <mergeCell ref="B36:N36"/>
    <mergeCell ref="M3:M4"/>
    <mergeCell ref="B32:N32"/>
    <mergeCell ref="B33:N33"/>
    <mergeCell ref="B34:N34"/>
    <mergeCell ref="B35:N35"/>
    <mergeCell ref="A3:B3"/>
    <mergeCell ref="C3:E3"/>
    <mergeCell ref="L3:L4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1"/>
  <sheetViews>
    <sheetView topLeftCell="A3" workbookViewId="0">
      <selection activeCell="M44" sqref="M44"/>
    </sheetView>
  </sheetViews>
  <sheetFormatPr defaultRowHeight="12.75"/>
  <cols>
    <col min="1" max="1" width="5.5703125" style="43" customWidth="1"/>
    <col min="2" max="2" width="29" style="43" customWidth="1"/>
    <col min="3" max="5" width="6.7109375" style="43" customWidth="1"/>
    <col min="6" max="6" width="9.140625" style="43"/>
    <col min="7" max="7" width="10.42578125" style="43" customWidth="1"/>
    <col min="8" max="10" width="6.7109375" style="43" customWidth="1"/>
    <col min="11" max="11" width="9.140625" style="43"/>
    <col min="12" max="12" width="10.42578125" style="43" customWidth="1"/>
    <col min="13" max="13" width="9.140625" style="40"/>
    <col min="14" max="14" width="10.140625" style="40" customWidth="1"/>
    <col min="15" max="256" width="9.140625" style="43"/>
    <col min="257" max="257" width="5.5703125" style="43" customWidth="1"/>
    <col min="258" max="258" width="29" style="43" customWidth="1"/>
    <col min="259" max="261" width="6.7109375" style="43" customWidth="1"/>
    <col min="262" max="262" width="9.140625" style="43"/>
    <col min="263" max="263" width="10.42578125" style="43" customWidth="1"/>
    <col min="264" max="266" width="6.7109375" style="43" customWidth="1"/>
    <col min="267" max="267" width="9.140625" style="43"/>
    <col min="268" max="268" width="10.42578125" style="43" customWidth="1"/>
    <col min="269" max="269" width="9.140625" style="43"/>
    <col min="270" max="270" width="10.140625" style="43" customWidth="1"/>
    <col min="271" max="512" width="9.140625" style="43"/>
    <col min="513" max="513" width="5.5703125" style="43" customWidth="1"/>
    <col min="514" max="514" width="29" style="43" customWidth="1"/>
    <col min="515" max="517" width="6.7109375" style="43" customWidth="1"/>
    <col min="518" max="518" width="9.140625" style="43"/>
    <col min="519" max="519" width="10.42578125" style="43" customWidth="1"/>
    <col min="520" max="522" width="6.7109375" style="43" customWidth="1"/>
    <col min="523" max="523" width="9.140625" style="43"/>
    <col min="524" max="524" width="10.42578125" style="43" customWidth="1"/>
    <col min="525" max="525" width="9.140625" style="43"/>
    <col min="526" max="526" width="10.140625" style="43" customWidth="1"/>
    <col min="527" max="768" width="9.140625" style="43"/>
    <col min="769" max="769" width="5.5703125" style="43" customWidth="1"/>
    <col min="770" max="770" width="29" style="43" customWidth="1"/>
    <col min="771" max="773" width="6.7109375" style="43" customWidth="1"/>
    <col min="774" max="774" width="9.140625" style="43"/>
    <col min="775" max="775" width="10.42578125" style="43" customWidth="1"/>
    <col min="776" max="778" width="6.7109375" style="43" customWidth="1"/>
    <col min="779" max="779" width="9.140625" style="43"/>
    <col min="780" max="780" width="10.42578125" style="43" customWidth="1"/>
    <col min="781" max="781" width="9.140625" style="43"/>
    <col min="782" max="782" width="10.140625" style="43" customWidth="1"/>
    <col min="783" max="1024" width="9.140625" style="43"/>
    <col min="1025" max="1025" width="5.5703125" style="43" customWidth="1"/>
    <col min="1026" max="1026" width="29" style="43" customWidth="1"/>
    <col min="1027" max="1029" width="6.7109375" style="43" customWidth="1"/>
    <col min="1030" max="1030" width="9.140625" style="43"/>
    <col min="1031" max="1031" width="10.42578125" style="43" customWidth="1"/>
    <col min="1032" max="1034" width="6.7109375" style="43" customWidth="1"/>
    <col min="1035" max="1035" width="9.140625" style="43"/>
    <col min="1036" max="1036" width="10.42578125" style="43" customWidth="1"/>
    <col min="1037" max="1037" width="9.140625" style="43"/>
    <col min="1038" max="1038" width="10.140625" style="43" customWidth="1"/>
    <col min="1039" max="1280" width="9.140625" style="43"/>
    <col min="1281" max="1281" width="5.5703125" style="43" customWidth="1"/>
    <col min="1282" max="1282" width="29" style="43" customWidth="1"/>
    <col min="1283" max="1285" width="6.7109375" style="43" customWidth="1"/>
    <col min="1286" max="1286" width="9.140625" style="43"/>
    <col min="1287" max="1287" width="10.42578125" style="43" customWidth="1"/>
    <col min="1288" max="1290" width="6.7109375" style="43" customWidth="1"/>
    <col min="1291" max="1291" width="9.140625" style="43"/>
    <col min="1292" max="1292" width="10.42578125" style="43" customWidth="1"/>
    <col min="1293" max="1293" width="9.140625" style="43"/>
    <col min="1294" max="1294" width="10.140625" style="43" customWidth="1"/>
    <col min="1295" max="1536" width="9.140625" style="43"/>
    <col min="1537" max="1537" width="5.5703125" style="43" customWidth="1"/>
    <col min="1538" max="1538" width="29" style="43" customWidth="1"/>
    <col min="1539" max="1541" width="6.7109375" style="43" customWidth="1"/>
    <col min="1542" max="1542" width="9.140625" style="43"/>
    <col min="1543" max="1543" width="10.42578125" style="43" customWidth="1"/>
    <col min="1544" max="1546" width="6.7109375" style="43" customWidth="1"/>
    <col min="1547" max="1547" width="9.140625" style="43"/>
    <col min="1548" max="1548" width="10.42578125" style="43" customWidth="1"/>
    <col min="1549" max="1549" width="9.140625" style="43"/>
    <col min="1550" max="1550" width="10.140625" style="43" customWidth="1"/>
    <col min="1551" max="1792" width="9.140625" style="43"/>
    <col min="1793" max="1793" width="5.5703125" style="43" customWidth="1"/>
    <col min="1794" max="1794" width="29" style="43" customWidth="1"/>
    <col min="1795" max="1797" width="6.7109375" style="43" customWidth="1"/>
    <col min="1798" max="1798" width="9.140625" style="43"/>
    <col min="1799" max="1799" width="10.42578125" style="43" customWidth="1"/>
    <col min="1800" max="1802" width="6.7109375" style="43" customWidth="1"/>
    <col min="1803" max="1803" width="9.140625" style="43"/>
    <col min="1804" max="1804" width="10.42578125" style="43" customWidth="1"/>
    <col min="1805" max="1805" width="9.140625" style="43"/>
    <col min="1806" max="1806" width="10.140625" style="43" customWidth="1"/>
    <col min="1807" max="2048" width="9.140625" style="43"/>
    <col min="2049" max="2049" width="5.5703125" style="43" customWidth="1"/>
    <col min="2050" max="2050" width="29" style="43" customWidth="1"/>
    <col min="2051" max="2053" width="6.7109375" style="43" customWidth="1"/>
    <col min="2054" max="2054" width="9.140625" style="43"/>
    <col min="2055" max="2055" width="10.42578125" style="43" customWidth="1"/>
    <col min="2056" max="2058" width="6.7109375" style="43" customWidth="1"/>
    <col min="2059" max="2059" width="9.140625" style="43"/>
    <col min="2060" max="2060" width="10.42578125" style="43" customWidth="1"/>
    <col min="2061" max="2061" width="9.140625" style="43"/>
    <col min="2062" max="2062" width="10.140625" style="43" customWidth="1"/>
    <col min="2063" max="2304" width="9.140625" style="43"/>
    <col min="2305" max="2305" width="5.5703125" style="43" customWidth="1"/>
    <col min="2306" max="2306" width="29" style="43" customWidth="1"/>
    <col min="2307" max="2309" width="6.7109375" style="43" customWidth="1"/>
    <col min="2310" max="2310" width="9.140625" style="43"/>
    <col min="2311" max="2311" width="10.42578125" style="43" customWidth="1"/>
    <col min="2312" max="2314" width="6.7109375" style="43" customWidth="1"/>
    <col min="2315" max="2315" width="9.140625" style="43"/>
    <col min="2316" max="2316" width="10.42578125" style="43" customWidth="1"/>
    <col min="2317" max="2317" width="9.140625" style="43"/>
    <col min="2318" max="2318" width="10.140625" style="43" customWidth="1"/>
    <col min="2319" max="2560" width="9.140625" style="43"/>
    <col min="2561" max="2561" width="5.5703125" style="43" customWidth="1"/>
    <col min="2562" max="2562" width="29" style="43" customWidth="1"/>
    <col min="2563" max="2565" width="6.7109375" style="43" customWidth="1"/>
    <col min="2566" max="2566" width="9.140625" style="43"/>
    <col min="2567" max="2567" width="10.42578125" style="43" customWidth="1"/>
    <col min="2568" max="2570" width="6.7109375" style="43" customWidth="1"/>
    <col min="2571" max="2571" width="9.140625" style="43"/>
    <col min="2572" max="2572" width="10.42578125" style="43" customWidth="1"/>
    <col min="2573" max="2573" width="9.140625" style="43"/>
    <col min="2574" max="2574" width="10.140625" style="43" customWidth="1"/>
    <col min="2575" max="2816" width="9.140625" style="43"/>
    <col min="2817" max="2817" width="5.5703125" style="43" customWidth="1"/>
    <col min="2818" max="2818" width="29" style="43" customWidth="1"/>
    <col min="2819" max="2821" width="6.7109375" style="43" customWidth="1"/>
    <col min="2822" max="2822" width="9.140625" style="43"/>
    <col min="2823" max="2823" width="10.42578125" style="43" customWidth="1"/>
    <col min="2824" max="2826" width="6.7109375" style="43" customWidth="1"/>
    <col min="2827" max="2827" width="9.140625" style="43"/>
    <col min="2828" max="2828" width="10.42578125" style="43" customWidth="1"/>
    <col min="2829" max="2829" width="9.140625" style="43"/>
    <col min="2830" max="2830" width="10.140625" style="43" customWidth="1"/>
    <col min="2831" max="3072" width="9.140625" style="43"/>
    <col min="3073" max="3073" width="5.5703125" style="43" customWidth="1"/>
    <col min="3074" max="3074" width="29" style="43" customWidth="1"/>
    <col min="3075" max="3077" width="6.7109375" style="43" customWidth="1"/>
    <col min="3078" max="3078" width="9.140625" style="43"/>
    <col min="3079" max="3079" width="10.42578125" style="43" customWidth="1"/>
    <col min="3080" max="3082" width="6.7109375" style="43" customWidth="1"/>
    <col min="3083" max="3083" width="9.140625" style="43"/>
    <col min="3084" max="3084" width="10.42578125" style="43" customWidth="1"/>
    <col min="3085" max="3085" width="9.140625" style="43"/>
    <col min="3086" max="3086" width="10.140625" style="43" customWidth="1"/>
    <col min="3087" max="3328" width="9.140625" style="43"/>
    <col min="3329" max="3329" width="5.5703125" style="43" customWidth="1"/>
    <col min="3330" max="3330" width="29" style="43" customWidth="1"/>
    <col min="3331" max="3333" width="6.7109375" style="43" customWidth="1"/>
    <col min="3334" max="3334" width="9.140625" style="43"/>
    <col min="3335" max="3335" width="10.42578125" style="43" customWidth="1"/>
    <col min="3336" max="3338" width="6.7109375" style="43" customWidth="1"/>
    <col min="3339" max="3339" width="9.140625" style="43"/>
    <col min="3340" max="3340" width="10.42578125" style="43" customWidth="1"/>
    <col min="3341" max="3341" width="9.140625" style="43"/>
    <col min="3342" max="3342" width="10.140625" style="43" customWidth="1"/>
    <col min="3343" max="3584" width="9.140625" style="43"/>
    <col min="3585" max="3585" width="5.5703125" style="43" customWidth="1"/>
    <col min="3586" max="3586" width="29" style="43" customWidth="1"/>
    <col min="3587" max="3589" width="6.7109375" style="43" customWidth="1"/>
    <col min="3590" max="3590" width="9.140625" style="43"/>
    <col min="3591" max="3591" width="10.42578125" style="43" customWidth="1"/>
    <col min="3592" max="3594" width="6.7109375" style="43" customWidth="1"/>
    <col min="3595" max="3595" width="9.140625" style="43"/>
    <col min="3596" max="3596" width="10.42578125" style="43" customWidth="1"/>
    <col min="3597" max="3597" width="9.140625" style="43"/>
    <col min="3598" max="3598" width="10.140625" style="43" customWidth="1"/>
    <col min="3599" max="3840" width="9.140625" style="43"/>
    <col min="3841" max="3841" width="5.5703125" style="43" customWidth="1"/>
    <col min="3842" max="3842" width="29" style="43" customWidth="1"/>
    <col min="3843" max="3845" width="6.7109375" style="43" customWidth="1"/>
    <col min="3846" max="3846" width="9.140625" style="43"/>
    <col min="3847" max="3847" width="10.42578125" style="43" customWidth="1"/>
    <col min="3848" max="3850" width="6.7109375" style="43" customWidth="1"/>
    <col min="3851" max="3851" width="9.140625" style="43"/>
    <col min="3852" max="3852" width="10.42578125" style="43" customWidth="1"/>
    <col min="3853" max="3853" width="9.140625" style="43"/>
    <col min="3854" max="3854" width="10.140625" style="43" customWidth="1"/>
    <col min="3855" max="4096" width="9.140625" style="43"/>
    <col min="4097" max="4097" width="5.5703125" style="43" customWidth="1"/>
    <col min="4098" max="4098" width="29" style="43" customWidth="1"/>
    <col min="4099" max="4101" width="6.7109375" style="43" customWidth="1"/>
    <col min="4102" max="4102" width="9.140625" style="43"/>
    <col min="4103" max="4103" width="10.42578125" style="43" customWidth="1"/>
    <col min="4104" max="4106" width="6.7109375" style="43" customWidth="1"/>
    <col min="4107" max="4107" width="9.140625" style="43"/>
    <col min="4108" max="4108" width="10.42578125" style="43" customWidth="1"/>
    <col min="4109" max="4109" width="9.140625" style="43"/>
    <col min="4110" max="4110" width="10.140625" style="43" customWidth="1"/>
    <col min="4111" max="4352" width="9.140625" style="43"/>
    <col min="4353" max="4353" width="5.5703125" style="43" customWidth="1"/>
    <col min="4354" max="4354" width="29" style="43" customWidth="1"/>
    <col min="4355" max="4357" width="6.7109375" style="43" customWidth="1"/>
    <col min="4358" max="4358" width="9.140625" style="43"/>
    <col min="4359" max="4359" width="10.42578125" style="43" customWidth="1"/>
    <col min="4360" max="4362" width="6.7109375" style="43" customWidth="1"/>
    <col min="4363" max="4363" width="9.140625" style="43"/>
    <col min="4364" max="4364" width="10.42578125" style="43" customWidth="1"/>
    <col min="4365" max="4365" width="9.140625" style="43"/>
    <col min="4366" max="4366" width="10.140625" style="43" customWidth="1"/>
    <col min="4367" max="4608" width="9.140625" style="43"/>
    <col min="4609" max="4609" width="5.5703125" style="43" customWidth="1"/>
    <col min="4610" max="4610" width="29" style="43" customWidth="1"/>
    <col min="4611" max="4613" width="6.7109375" style="43" customWidth="1"/>
    <col min="4614" max="4614" width="9.140625" style="43"/>
    <col min="4615" max="4615" width="10.42578125" style="43" customWidth="1"/>
    <col min="4616" max="4618" width="6.7109375" style="43" customWidth="1"/>
    <col min="4619" max="4619" width="9.140625" style="43"/>
    <col min="4620" max="4620" width="10.42578125" style="43" customWidth="1"/>
    <col min="4621" max="4621" width="9.140625" style="43"/>
    <col min="4622" max="4622" width="10.140625" style="43" customWidth="1"/>
    <col min="4623" max="4864" width="9.140625" style="43"/>
    <col min="4865" max="4865" width="5.5703125" style="43" customWidth="1"/>
    <col min="4866" max="4866" width="29" style="43" customWidth="1"/>
    <col min="4867" max="4869" width="6.7109375" style="43" customWidth="1"/>
    <col min="4870" max="4870" width="9.140625" style="43"/>
    <col min="4871" max="4871" width="10.42578125" style="43" customWidth="1"/>
    <col min="4872" max="4874" width="6.7109375" style="43" customWidth="1"/>
    <col min="4875" max="4875" width="9.140625" style="43"/>
    <col min="4876" max="4876" width="10.42578125" style="43" customWidth="1"/>
    <col min="4877" max="4877" width="9.140625" style="43"/>
    <col min="4878" max="4878" width="10.140625" style="43" customWidth="1"/>
    <col min="4879" max="5120" width="9.140625" style="43"/>
    <col min="5121" max="5121" width="5.5703125" style="43" customWidth="1"/>
    <col min="5122" max="5122" width="29" style="43" customWidth="1"/>
    <col min="5123" max="5125" width="6.7109375" style="43" customWidth="1"/>
    <col min="5126" max="5126" width="9.140625" style="43"/>
    <col min="5127" max="5127" width="10.42578125" style="43" customWidth="1"/>
    <col min="5128" max="5130" width="6.7109375" style="43" customWidth="1"/>
    <col min="5131" max="5131" width="9.140625" style="43"/>
    <col min="5132" max="5132" width="10.42578125" style="43" customWidth="1"/>
    <col min="5133" max="5133" width="9.140625" style="43"/>
    <col min="5134" max="5134" width="10.140625" style="43" customWidth="1"/>
    <col min="5135" max="5376" width="9.140625" style="43"/>
    <col min="5377" max="5377" width="5.5703125" style="43" customWidth="1"/>
    <col min="5378" max="5378" width="29" style="43" customWidth="1"/>
    <col min="5379" max="5381" width="6.7109375" style="43" customWidth="1"/>
    <col min="5382" max="5382" width="9.140625" style="43"/>
    <col min="5383" max="5383" width="10.42578125" style="43" customWidth="1"/>
    <col min="5384" max="5386" width="6.7109375" style="43" customWidth="1"/>
    <col min="5387" max="5387" width="9.140625" style="43"/>
    <col min="5388" max="5388" width="10.42578125" style="43" customWidth="1"/>
    <col min="5389" max="5389" width="9.140625" style="43"/>
    <col min="5390" max="5390" width="10.140625" style="43" customWidth="1"/>
    <col min="5391" max="5632" width="9.140625" style="43"/>
    <col min="5633" max="5633" width="5.5703125" style="43" customWidth="1"/>
    <col min="5634" max="5634" width="29" style="43" customWidth="1"/>
    <col min="5635" max="5637" width="6.7109375" style="43" customWidth="1"/>
    <col min="5638" max="5638" width="9.140625" style="43"/>
    <col min="5639" max="5639" width="10.42578125" style="43" customWidth="1"/>
    <col min="5640" max="5642" width="6.7109375" style="43" customWidth="1"/>
    <col min="5643" max="5643" width="9.140625" style="43"/>
    <col min="5644" max="5644" width="10.42578125" style="43" customWidth="1"/>
    <col min="5645" max="5645" width="9.140625" style="43"/>
    <col min="5646" max="5646" width="10.140625" style="43" customWidth="1"/>
    <col min="5647" max="5888" width="9.140625" style="43"/>
    <col min="5889" max="5889" width="5.5703125" style="43" customWidth="1"/>
    <col min="5890" max="5890" width="29" style="43" customWidth="1"/>
    <col min="5891" max="5893" width="6.7109375" style="43" customWidth="1"/>
    <col min="5894" max="5894" width="9.140625" style="43"/>
    <col min="5895" max="5895" width="10.42578125" style="43" customWidth="1"/>
    <col min="5896" max="5898" width="6.7109375" style="43" customWidth="1"/>
    <col min="5899" max="5899" width="9.140625" style="43"/>
    <col min="5900" max="5900" width="10.42578125" style="43" customWidth="1"/>
    <col min="5901" max="5901" width="9.140625" style="43"/>
    <col min="5902" max="5902" width="10.140625" style="43" customWidth="1"/>
    <col min="5903" max="6144" width="9.140625" style="43"/>
    <col min="6145" max="6145" width="5.5703125" style="43" customWidth="1"/>
    <col min="6146" max="6146" width="29" style="43" customWidth="1"/>
    <col min="6147" max="6149" width="6.7109375" style="43" customWidth="1"/>
    <col min="6150" max="6150" width="9.140625" style="43"/>
    <col min="6151" max="6151" width="10.42578125" style="43" customWidth="1"/>
    <col min="6152" max="6154" width="6.7109375" style="43" customWidth="1"/>
    <col min="6155" max="6155" width="9.140625" style="43"/>
    <col min="6156" max="6156" width="10.42578125" style="43" customWidth="1"/>
    <col min="6157" max="6157" width="9.140625" style="43"/>
    <col min="6158" max="6158" width="10.140625" style="43" customWidth="1"/>
    <col min="6159" max="6400" width="9.140625" style="43"/>
    <col min="6401" max="6401" width="5.5703125" style="43" customWidth="1"/>
    <col min="6402" max="6402" width="29" style="43" customWidth="1"/>
    <col min="6403" max="6405" width="6.7109375" style="43" customWidth="1"/>
    <col min="6406" max="6406" width="9.140625" style="43"/>
    <col min="6407" max="6407" width="10.42578125" style="43" customWidth="1"/>
    <col min="6408" max="6410" width="6.7109375" style="43" customWidth="1"/>
    <col min="6411" max="6411" width="9.140625" style="43"/>
    <col min="6412" max="6412" width="10.42578125" style="43" customWidth="1"/>
    <col min="6413" max="6413" width="9.140625" style="43"/>
    <col min="6414" max="6414" width="10.140625" style="43" customWidth="1"/>
    <col min="6415" max="6656" width="9.140625" style="43"/>
    <col min="6657" max="6657" width="5.5703125" style="43" customWidth="1"/>
    <col min="6658" max="6658" width="29" style="43" customWidth="1"/>
    <col min="6659" max="6661" width="6.7109375" style="43" customWidth="1"/>
    <col min="6662" max="6662" width="9.140625" style="43"/>
    <col min="6663" max="6663" width="10.42578125" style="43" customWidth="1"/>
    <col min="6664" max="6666" width="6.7109375" style="43" customWidth="1"/>
    <col min="6667" max="6667" width="9.140625" style="43"/>
    <col min="6668" max="6668" width="10.42578125" style="43" customWidth="1"/>
    <col min="6669" max="6669" width="9.140625" style="43"/>
    <col min="6670" max="6670" width="10.140625" style="43" customWidth="1"/>
    <col min="6671" max="6912" width="9.140625" style="43"/>
    <col min="6913" max="6913" width="5.5703125" style="43" customWidth="1"/>
    <col min="6914" max="6914" width="29" style="43" customWidth="1"/>
    <col min="6915" max="6917" width="6.7109375" style="43" customWidth="1"/>
    <col min="6918" max="6918" width="9.140625" style="43"/>
    <col min="6919" max="6919" width="10.42578125" style="43" customWidth="1"/>
    <col min="6920" max="6922" width="6.7109375" style="43" customWidth="1"/>
    <col min="6923" max="6923" width="9.140625" style="43"/>
    <col min="6924" max="6924" width="10.42578125" style="43" customWidth="1"/>
    <col min="6925" max="6925" width="9.140625" style="43"/>
    <col min="6926" max="6926" width="10.140625" style="43" customWidth="1"/>
    <col min="6927" max="7168" width="9.140625" style="43"/>
    <col min="7169" max="7169" width="5.5703125" style="43" customWidth="1"/>
    <col min="7170" max="7170" width="29" style="43" customWidth="1"/>
    <col min="7171" max="7173" width="6.7109375" style="43" customWidth="1"/>
    <col min="7174" max="7174" width="9.140625" style="43"/>
    <col min="7175" max="7175" width="10.42578125" style="43" customWidth="1"/>
    <col min="7176" max="7178" width="6.7109375" style="43" customWidth="1"/>
    <col min="7179" max="7179" width="9.140625" style="43"/>
    <col min="7180" max="7180" width="10.42578125" style="43" customWidth="1"/>
    <col min="7181" max="7181" width="9.140625" style="43"/>
    <col min="7182" max="7182" width="10.140625" style="43" customWidth="1"/>
    <col min="7183" max="7424" width="9.140625" style="43"/>
    <col min="7425" max="7425" width="5.5703125" style="43" customWidth="1"/>
    <col min="7426" max="7426" width="29" style="43" customWidth="1"/>
    <col min="7427" max="7429" width="6.7109375" style="43" customWidth="1"/>
    <col min="7430" max="7430" width="9.140625" style="43"/>
    <col min="7431" max="7431" width="10.42578125" style="43" customWidth="1"/>
    <col min="7432" max="7434" width="6.7109375" style="43" customWidth="1"/>
    <col min="7435" max="7435" width="9.140625" style="43"/>
    <col min="7436" max="7436" width="10.42578125" style="43" customWidth="1"/>
    <col min="7437" max="7437" width="9.140625" style="43"/>
    <col min="7438" max="7438" width="10.140625" style="43" customWidth="1"/>
    <col min="7439" max="7680" width="9.140625" style="43"/>
    <col min="7681" max="7681" width="5.5703125" style="43" customWidth="1"/>
    <col min="7682" max="7682" width="29" style="43" customWidth="1"/>
    <col min="7683" max="7685" width="6.7109375" style="43" customWidth="1"/>
    <col min="7686" max="7686" width="9.140625" style="43"/>
    <col min="7687" max="7687" width="10.42578125" style="43" customWidth="1"/>
    <col min="7688" max="7690" width="6.7109375" style="43" customWidth="1"/>
    <col min="7691" max="7691" width="9.140625" style="43"/>
    <col min="7692" max="7692" width="10.42578125" style="43" customWidth="1"/>
    <col min="7693" max="7693" width="9.140625" style="43"/>
    <col min="7694" max="7694" width="10.140625" style="43" customWidth="1"/>
    <col min="7695" max="7936" width="9.140625" style="43"/>
    <col min="7937" max="7937" width="5.5703125" style="43" customWidth="1"/>
    <col min="7938" max="7938" width="29" style="43" customWidth="1"/>
    <col min="7939" max="7941" width="6.7109375" style="43" customWidth="1"/>
    <col min="7942" max="7942" width="9.140625" style="43"/>
    <col min="7943" max="7943" width="10.42578125" style="43" customWidth="1"/>
    <col min="7944" max="7946" width="6.7109375" style="43" customWidth="1"/>
    <col min="7947" max="7947" width="9.140625" style="43"/>
    <col min="7948" max="7948" width="10.42578125" style="43" customWidth="1"/>
    <col min="7949" max="7949" width="9.140625" style="43"/>
    <col min="7950" max="7950" width="10.140625" style="43" customWidth="1"/>
    <col min="7951" max="8192" width="9.140625" style="43"/>
    <col min="8193" max="8193" width="5.5703125" style="43" customWidth="1"/>
    <col min="8194" max="8194" width="29" style="43" customWidth="1"/>
    <col min="8195" max="8197" width="6.7109375" style="43" customWidth="1"/>
    <col min="8198" max="8198" width="9.140625" style="43"/>
    <col min="8199" max="8199" width="10.42578125" style="43" customWidth="1"/>
    <col min="8200" max="8202" width="6.7109375" style="43" customWidth="1"/>
    <col min="8203" max="8203" width="9.140625" style="43"/>
    <col min="8204" max="8204" width="10.42578125" style="43" customWidth="1"/>
    <col min="8205" max="8205" width="9.140625" style="43"/>
    <col min="8206" max="8206" width="10.140625" style="43" customWidth="1"/>
    <col min="8207" max="8448" width="9.140625" style="43"/>
    <col min="8449" max="8449" width="5.5703125" style="43" customWidth="1"/>
    <col min="8450" max="8450" width="29" style="43" customWidth="1"/>
    <col min="8451" max="8453" width="6.7109375" style="43" customWidth="1"/>
    <col min="8454" max="8454" width="9.140625" style="43"/>
    <col min="8455" max="8455" width="10.42578125" style="43" customWidth="1"/>
    <col min="8456" max="8458" width="6.7109375" style="43" customWidth="1"/>
    <col min="8459" max="8459" width="9.140625" style="43"/>
    <col min="8460" max="8460" width="10.42578125" style="43" customWidth="1"/>
    <col min="8461" max="8461" width="9.140625" style="43"/>
    <col min="8462" max="8462" width="10.140625" style="43" customWidth="1"/>
    <col min="8463" max="8704" width="9.140625" style="43"/>
    <col min="8705" max="8705" width="5.5703125" style="43" customWidth="1"/>
    <col min="8706" max="8706" width="29" style="43" customWidth="1"/>
    <col min="8707" max="8709" width="6.7109375" style="43" customWidth="1"/>
    <col min="8710" max="8710" width="9.140625" style="43"/>
    <col min="8711" max="8711" width="10.42578125" style="43" customWidth="1"/>
    <col min="8712" max="8714" width="6.7109375" style="43" customWidth="1"/>
    <col min="8715" max="8715" width="9.140625" style="43"/>
    <col min="8716" max="8716" width="10.42578125" style="43" customWidth="1"/>
    <col min="8717" max="8717" width="9.140625" style="43"/>
    <col min="8718" max="8718" width="10.140625" style="43" customWidth="1"/>
    <col min="8719" max="8960" width="9.140625" style="43"/>
    <col min="8961" max="8961" width="5.5703125" style="43" customWidth="1"/>
    <col min="8962" max="8962" width="29" style="43" customWidth="1"/>
    <col min="8963" max="8965" width="6.7109375" style="43" customWidth="1"/>
    <col min="8966" max="8966" width="9.140625" style="43"/>
    <col min="8967" max="8967" width="10.42578125" style="43" customWidth="1"/>
    <col min="8968" max="8970" width="6.7109375" style="43" customWidth="1"/>
    <col min="8971" max="8971" width="9.140625" style="43"/>
    <col min="8972" max="8972" width="10.42578125" style="43" customWidth="1"/>
    <col min="8973" max="8973" width="9.140625" style="43"/>
    <col min="8974" max="8974" width="10.140625" style="43" customWidth="1"/>
    <col min="8975" max="9216" width="9.140625" style="43"/>
    <col min="9217" max="9217" width="5.5703125" style="43" customWidth="1"/>
    <col min="9218" max="9218" width="29" style="43" customWidth="1"/>
    <col min="9219" max="9221" width="6.7109375" style="43" customWidth="1"/>
    <col min="9222" max="9222" width="9.140625" style="43"/>
    <col min="9223" max="9223" width="10.42578125" style="43" customWidth="1"/>
    <col min="9224" max="9226" width="6.7109375" style="43" customWidth="1"/>
    <col min="9227" max="9227" width="9.140625" style="43"/>
    <col min="9228" max="9228" width="10.42578125" style="43" customWidth="1"/>
    <col min="9229" max="9229" width="9.140625" style="43"/>
    <col min="9230" max="9230" width="10.140625" style="43" customWidth="1"/>
    <col min="9231" max="9472" width="9.140625" style="43"/>
    <col min="9473" max="9473" width="5.5703125" style="43" customWidth="1"/>
    <col min="9474" max="9474" width="29" style="43" customWidth="1"/>
    <col min="9475" max="9477" width="6.7109375" style="43" customWidth="1"/>
    <col min="9478" max="9478" width="9.140625" style="43"/>
    <col min="9479" max="9479" width="10.42578125" style="43" customWidth="1"/>
    <col min="9480" max="9482" width="6.7109375" style="43" customWidth="1"/>
    <col min="9483" max="9483" width="9.140625" style="43"/>
    <col min="9484" max="9484" width="10.42578125" style="43" customWidth="1"/>
    <col min="9485" max="9485" width="9.140625" style="43"/>
    <col min="9486" max="9486" width="10.140625" style="43" customWidth="1"/>
    <col min="9487" max="9728" width="9.140625" style="43"/>
    <col min="9729" max="9729" width="5.5703125" style="43" customWidth="1"/>
    <col min="9730" max="9730" width="29" style="43" customWidth="1"/>
    <col min="9731" max="9733" width="6.7109375" style="43" customWidth="1"/>
    <col min="9734" max="9734" width="9.140625" style="43"/>
    <col min="9735" max="9735" width="10.42578125" style="43" customWidth="1"/>
    <col min="9736" max="9738" width="6.7109375" style="43" customWidth="1"/>
    <col min="9739" max="9739" width="9.140625" style="43"/>
    <col min="9740" max="9740" width="10.42578125" style="43" customWidth="1"/>
    <col min="9741" max="9741" width="9.140625" style="43"/>
    <col min="9742" max="9742" width="10.140625" style="43" customWidth="1"/>
    <col min="9743" max="9984" width="9.140625" style="43"/>
    <col min="9985" max="9985" width="5.5703125" style="43" customWidth="1"/>
    <col min="9986" max="9986" width="29" style="43" customWidth="1"/>
    <col min="9987" max="9989" width="6.7109375" style="43" customWidth="1"/>
    <col min="9990" max="9990" width="9.140625" style="43"/>
    <col min="9991" max="9991" width="10.42578125" style="43" customWidth="1"/>
    <col min="9992" max="9994" width="6.7109375" style="43" customWidth="1"/>
    <col min="9995" max="9995" width="9.140625" style="43"/>
    <col min="9996" max="9996" width="10.42578125" style="43" customWidth="1"/>
    <col min="9997" max="9997" width="9.140625" style="43"/>
    <col min="9998" max="9998" width="10.140625" style="43" customWidth="1"/>
    <col min="9999" max="10240" width="9.140625" style="43"/>
    <col min="10241" max="10241" width="5.5703125" style="43" customWidth="1"/>
    <col min="10242" max="10242" width="29" style="43" customWidth="1"/>
    <col min="10243" max="10245" width="6.7109375" style="43" customWidth="1"/>
    <col min="10246" max="10246" width="9.140625" style="43"/>
    <col min="10247" max="10247" width="10.42578125" style="43" customWidth="1"/>
    <col min="10248" max="10250" width="6.7109375" style="43" customWidth="1"/>
    <col min="10251" max="10251" width="9.140625" style="43"/>
    <col min="10252" max="10252" width="10.42578125" style="43" customWidth="1"/>
    <col min="10253" max="10253" width="9.140625" style="43"/>
    <col min="10254" max="10254" width="10.140625" style="43" customWidth="1"/>
    <col min="10255" max="10496" width="9.140625" style="43"/>
    <col min="10497" max="10497" width="5.5703125" style="43" customWidth="1"/>
    <col min="10498" max="10498" width="29" style="43" customWidth="1"/>
    <col min="10499" max="10501" width="6.7109375" style="43" customWidth="1"/>
    <col min="10502" max="10502" width="9.140625" style="43"/>
    <col min="10503" max="10503" width="10.42578125" style="43" customWidth="1"/>
    <col min="10504" max="10506" width="6.7109375" style="43" customWidth="1"/>
    <col min="10507" max="10507" width="9.140625" style="43"/>
    <col min="10508" max="10508" width="10.42578125" style="43" customWidth="1"/>
    <col min="10509" max="10509" width="9.140625" style="43"/>
    <col min="10510" max="10510" width="10.140625" style="43" customWidth="1"/>
    <col min="10511" max="10752" width="9.140625" style="43"/>
    <col min="10753" max="10753" width="5.5703125" style="43" customWidth="1"/>
    <col min="10754" max="10754" width="29" style="43" customWidth="1"/>
    <col min="10755" max="10757" width="6.7109375" style="43" customWidth="1"/>
    <col min="10758" max="10758" width="9.140625" style="43"/>
    <col min="10759" max="10759" width="10.42578125" style="43" customWidth="1"/>
    <col min="10760" max="10762" width="6.7109375" style="43" customWidth="1"/>
    <col min="10763" max="10763" width="9.140625" style="43"/>
    <col min="10764" max="10764" width="10.42578125" style="43" customWidth="1"/>
    <col min="10765" max="10765" width="9.140625" style="43"/>
    <col min="10766" max="10766" width="10.140625" style="43" customWidth="1"/>
    <col min="10767" max="11008" width="9.140625" style="43"/>
    <col min="11009" max="11009" width="5.5703125" style="43" customWidth="1"/>
    <col min="11010" max="11010" width="29" style="43" customWidth="1"/>
    <col min="11011" max="11013" width="6.7109375" style="43" customWidth="1"/>
    <col min="11014" max="11014" width="9.140625" style="43"/>
    <col min="11015" max="11015" width="10.42578125" style="43" customWidth="1"/>
    <col min="11016" max="11018" width="6.7109375" style="43" customWidth="1"/>
    <col min="11019" max="11019" width="9.140625" style="43"/>
    <col min="11020" max="11020" width="10.42578125" style="43" customWidth="1"/>
    <col min="11021" max="11021" width="9.140625" style="43"/>
    <col min="11022" max="11022" width="10.140625" style="43" customWidth="1"/>
    <col min="11023" max="11264" width="9.140625" style="43"/>
    <col min="11265" max="11265" width="5.5703125" style="43" customWidth="1"/>
    <col min="11266" max="11266" width="29" style="43" customWidth="1"/>
    <col min="11267" max="11269" width="6.7109375" style="43" customWidth="1"/>
    <col min="11270" max="11270" width="9.140625" style="43"/>
    <col min="11271" max="11271" width="10.42578125" style="43" customWidth="1"/>
    <col min="11272" max="11274" width="6.7109375" style="43" customWidth="1"/>
    <col min="11275" max="11275" width="9.140625" style="43"/>
    <col min="11276" max="11276" width="10.42578125" style="43" customWidth="1"/>
    <col min="11277" max="11277" width="9.140625" style="43"/>
    <col min="11278" max="11278" width="10.140625" style="43" customWidth="1"/>
    <col min="11279" max="11520" width="9.140625" style="43"/>
    <col min="11521" max="11521" width="5.5703125" style="43" customWidth="1"/>
    <col min="11522" max="11522" width="29" style="43" customWidth="1"/>
    <col min="11523" max="11525" width="6.7109375" style="43" customWidth="1"/>
    <col min="11526" max="11526" width="9.140625" style="43"/>
    <col min="11527" max="11527" width="10.42578125" style="43" customWidth="1"/>
    <col min="11528" max="11530" width="6.7109375" style="43" customWidth="1"/>
    <col min="11531" max="11531" width="9.140625" style="43"/>
    <col min="11532" max="11532" width="10.42578125" style="43" customWidth="1"/>
    <col min="11533" max="11533" width="9.140625" style="43"/>
    <col min="11534" max="11534" width="10.140625" style="43" customWidth="1"/>
    <col min="11535" max="11776" width="9.140625" style="43"/>
    <col min="11777" max="11777" width="5.5703125" style="43" customWidth="1"/>
    <col min="11778" max="11778" width="29" style="43" customWidth="1"/>
    <col min="11779" max="11781" width="6.7109375" style="43" customWidth="1"/>
    <col min="11782" max="11782" width="9.140625" style="43"/>
    <col min="11783" max="11783" width="10.42578125" style="43" customWidth="1"/>
    <col min="11784" max="11786" width="6.7109375" style="43" customWidth="1"/>
    <col min="11787" max="11787" width="9.140625" style="43"/>
    <col min="11788" max="11788" width="10.42578125" style="43" customWidth="1"/>
    <col min="11789" max="11789" width="9.140625" style="43"/>
    <col min="11790" max="11790" width="10.140625" style="43" customWidth="1"/>
    <col min="11791" max="12032" width="9.140625" style="43"/>
    <col min="12033" max="12033" width="5.5703125" style="43" customWidth="1"/>
    <col min="12034" max="12034" width="29" style="43" customWidth="1"/>
    <col min="12035" max="12037" width="6.7109375" style="43" customWidth="1"/>
    <col min="12038" max="12038" width="9.140625" style="43"/>
    <col min="12039" max="12039" width="10.42578125" style="43" customWidth="1"/>
    <col min="12040" max="12042" width="6.7109375" style="43" customWidth="1"/>
    <col min="12043" max="12043" width="9.140625" style="43"/>
    <col min="12044" max="12044" width="10.42578125" style="43" customWidth="1"/>
    <col min="12045" max="12045" width="9.140625" style="43"/>
    <col min="12046" max="12046" width="10.140625" style="43" customWidth="1"/>
    <col min="12047" max="12288" width="9.140625" style="43"/>
    <col min="12289" max="12289" width="5.5703125" style="43" customWidth="1"/>
    <col min="12290" max="12290" width="29" style="43" customWidth="1"/>
    <col min="12291" max="12293" width="6.7109375" style="43" customWidth="1"/>
    <col min="12294" max="12294" width="9.140625" style="43"/>
    <col min="12295" max="12295" width="10.42578125" style="43" customWidth="1"/>
    <col min="12296" max="12298" width="6.7109375" style="43" customWidth="1"/>
    <col min="12299" max="12299" width="9.140625" style="43"/>
    <col min="12300" max="12300" width="10.42578125" style="43" customWidth="1"/>
    <col min="12301" max="12301" width="9.140625" style="43"/>
    <col min="12302" max="12302" width="10.140625" style="43" customWidth="1"/>
    <col min="12303" max="12544" width="9.140625" style="43"/>
    <col min="12545" max="12545" width="5.5703125" style="43" customWidth="1"/>
    <col min="12546" max="12546" width="29" style="43" customWidth="1"/>
    <col min="12547" max="12549" width="6.7109375" style="43" customWidth="1"/>
    <col min="12550" max="12550" width="9.140625" style="43"/>
    <col min="12551" max="12551" width="10.42578125" style="43" customWidth="1"/>
    <col min="12552" max="12554" width="6.7109375" style="43" customWidth="1"/>
    <col min="12555" max="12555" width="9.140625" style="43"/>
    <col min="12556" max="12556" width="10.42578125" style="43" customWidth="1"/>
    <col min="12557" max="12557" width="9.140625" style="43"/>
    <col min="12558" max="12558" width="10.140625" style="43" customWidth="1"/>
    <col min="12559" max="12800" width="9.140625" style="43"/>
    <col min="12801" max="12801" width="5.5703125" style="43" customWidth="1"/>
    <col min="12802" max="12802" width="29" style="43" customWidth="1"/>
    <col min="12803" max="12805" width="6.7109375" style="43" customWidth="1"/>
    <col min="12806" max="12806" width="9.140625" style="43"/>
    <col min="12807" max="12807" width="10.42578125" style="43" customWidth="1"/>
    <col min="12808" max="12810" width="6.7109375" style="43" customWidth="1"/>
    <col min="12811" max="12811" width="9.140625" style="43"/>
    <col min="12812" max="12812" width="10.42578125" style="43" customWidth="1"/>
    <col min="12813" max="12813" width="9.140625" style="43"/>
    <col min="12814" max="12814" width="10.140625" style="43" customWidth="1"/>
    <col min="12815" max="13056" width="9.140625" style="43"/>
    <col min="13057" max="13057" width="5.5703125" style="43" customWidth="1"/>
    <col min="13058" max="13058" width="29" style="43" customWidth="1"/>
    <col min="13059" max="13061" width="6.7109375" style="43" customWidth="1"/>
    <col min="13062" max="13062" width="9.140625" style="43"/>
    <col min="13063" max="13063" width="10.42578125" style="43" customWidth="1"/>
    <col min="13064" max="13066" width="6.7109375" style="43" customWidth="1"/>
    <col min="13067" max="13067" width="9.140625" style="43"/>
    <col min="13068" max="13068" width="10.42578125" style="43" customWidth="1"/>
    <col min="13069" max="13069" width="9.140625" style="43"/>
    <col min="13070" max="13070" width="10.140625" style="43" customWidth="1"/>
    <col min="13071" max="13312" width="9.140625" style="43"/>
    <col min="13313" max="13313" width="5.5703125" style="43" customWidth="1"/>
    <col min="13314" max="13314" width="29" style="43" customWidth="1"/>
    <col min="13315" max="13317" width="6.7109375" style="43" customWidth="1"/>
    <col min="13318" max="13318" width="9.140625" style="43"/>
    <col min="13319" max="13319" width="10.42578125" style="43" customWidth="1"/>
    <col min="13320" max="13322" width="6.7109375" style="43" customWidth="1"/>
    <col min="13323" max="13323" width="9.140625" style="43"/>
    <col min="13324" max="13324" width="10.42578125" style="43" customWidth="1"/>
    <col min="13325" max="13325" width="9.140625" style="43"/>
    <col min="13326" max="13326" width="10.140625" style="43" customWidth="1"/>
    <col min="13327" max="13568" width="9.140625" style="43"/>
    <col min="13569" max="13569" width="5.5703125" style="43" customWidth="1"/>
    <col min="13570" max="13570" width="29" style="43" customWidth="1"/>
    <col min="13571" max="13573" width="6.7109375" style="43" customWidth="1"/>
    <col min="13574" max="13574" width="9.140625" style="43"/>
    <col min="13575" max="13575" width="10.42578125" style="43" customWidth="1"/>
    <col min="13576" max="13578" width="6.7109375" style="43" customWidth="1"/>
    <col min="13579" max="13579" width="9.140625" style="43"/>
    <col min="13580" max="13580" width="10.42578125" style="43" customWidth="1"/>
    <col min="13581" max="13581" width="9.140625" style="43"/>
    <col min="13582" max="13582" width="10.140625" style="43" customWidth="1"/>
    <col min="13583" max="13824" width="9.140625" style="43"/>
    <col min="13825" max="13825" width="5.5703125" style="43" customWidth="1"/>
    <col min="13826" max="13826" width="29" style="43" customWidth="1"/>
    <col min="13827" max="13829" width="6.7109375" style="43" customWidth="1"/>
    <col min="13830" max="13830" width="9.140625" style="43"/>
    <col min="13831" max="13831" width="10.42578125" style="43" customWidth="1"/>
    <col min="13832" max="13834" width="6.7109375" style="43" customWidth="1"/>
    <col min="13835" max="13835" width="9.140625" style="43"/>
    <col min="13836" max="13836" width="10.42578125" style="43" customWidth="1"/>
    <col min="13837" max="13837" width="9.140625" style="43"/>
    <col min="13838" max="13838" width="10.140625" style="43" customWidth="1"/>
    <col min="13839" max="14080" width="9.140625" style="43"/>
    <col min="14081" max="14081" width="5.5703125" style="43" customWidth="1"/>
    <col min="14082" max="14082" width="29" style="43" customWidth="1"/>
    <col min="14083" max="14085" width="6.7109375" style="43" customWidth="1"/>
    <col min="14086" max="14086" width="9.140625" style="43"/>
    <col min="14087" max="14087" width="10.42578125" style="43" customWidth="1"/>
    <col min="14088" max="14090" width="6.7109375" style="43" customWidth="1"/>
    <col min="14091" max="14091" width="9.140625" style="43"/>
    <col min="14092" max="14092" width="10.42578125" style="43" customWidth="1"/>
    <col min="14093" max="14093" width="9.140625" style="43"/>
    <col min="14094" max="14094" width="10.140625" style="43" customWidth="1"/>
    <col min="14095" max="14336" width="9.140625" style="43"/>
    <col min="14337" max="14337" width="5.5703125" style="43" customWidth="1"/>
    <col min="14338" max="14338" width="29" style="43" customWidth="1"/>
    <col min="14339" max="14341" width="6.7109375" style="43" customWidth="1"/>
    <col min="14342" max="14342" width="9.140625" style="43"/>
    <col min="14343" max="14343" width="10.42578125" style="43" customWidth="1"/>
    <col min="14344" max="14346" width="6.7109375" style="43" customWidth="1"/>
    <col min="14347" max="14347" width="9.140625" style="43"/>
    <col min="14348" max="14348" width="10.42578125" style="43" customWidth="1"/>
    <col min="14349" max="14349" width="9.140625" style="43"/>
    <col min="14350" max="14350" width="10.140625" style="43" customWidth="1"/>
    <col min="14351" max="14592" width="9.140625" style="43"/>
    <col min="14593" max="14593" width="5.5703125" style="43" customWidth="1"/>
    <col min="14594" max="14594" width="29" style="43" customWidth="1"/>
    <col min="14595" max="14597" width="6.7109375" style="43" customWidth="1"/>
    <col min="14598" max="14598" width="9.140625" style="43"/>
    <col min="14599" max="14599" width="10.42578125" style="43" customWidth="1"/>
    <col min="14600" max="14602" width="6.7109375" style="43" customWidth="1"/>
    <col min="14603" max="14603" width="9.140625" style="43"/>
    <col min="14604" max="14604" width="10.42578125" style="43" customWidth="1"/>
    <col min="14605" max="14605" width="9.140625" style="43"/>
    <col min="14606" max="14606" width="10.140625" style="43" customWidth="1"/>
    <col min="14607" max="14848" width="9.140625" style="43"/>
    <col min="14849" max="14849" width="5.5703125" style="43" customWidth="1"/>
    <col min="14850" max="14850" width="29" style="43" customWidth="1"/>
    <col min="14851" max="14853" width="6.7109375" style="43" customWidth="1"/>
    <col min="14854" max="14854" width="9.140625" style="43"/>
    <col min="14855" max="14855" width="10.42578125" style="43" customWidth="1"/>
    <col min="14856" max="14858" width="6.7109375" style="43" customWidth="1"/>
    <col min="14859" max="14859" width="9.140625" style="43"/>
    <col min="14860" max="14860" width="10.42578125" style="43" customWidth="1"/>
    <col min="14861" max="14861" width="9.140625" style="43"/>
    <col min="14862" max="14862" width="10.140625" style="43" customWidth="1"/>
    <col min="14863" max="15104" width="9.140625" style="43"/>
    <col min="15105" max="15105" width="5.5703125" style="43" customWidth="1"/>
    <col min="15106" max="15106" width="29" style="43" customWidth="1"/>
    <col min="15107" max="15109" width="6.7109375" style="43" customWidth="1"/>
    <col min="15110" max="15110" width="9.140625" style="43"/>
    <col min="15111" max="15111" width="10.42578125" style="43" customWidth="1"/>
    <col min="15112" max="15114" width="6.7109375" style="43" customWidth="1"/>
    <col min="15115" max="15115" width="9.140625" style="43"/>
    <col min="15116" max="15116" width="10.42578125" style="43" customWidth="1"/>
    <col min="15117" max="15117" width="9.140625" style="43"/>
    <col min="15118" max="15118" width="10.140625" style="43" customWidth="1"/>
    <col min="15119" max="15360" width="9.140625" style="43"/>
    <col min="15361" max="15361" width="5.5703125" style="43" customWidth="1"/>
    <col min="15362" max="15362" width="29" style="43" customWidth="1"/>
    <col min="15363" max="15365" width="6.7109375" style="43" customWidth="1"/>
    <col min="15366" max="15366" width="9.140625" style="43"/>
    <col min="15367" max="15367" width="10.42578125" style="43" customWidth="1"/>
    <col min="15368" max="15370" width="6.7109375" style="43" customWidth="1"/>
    <col min="15371" max="15371" width="9.140625" style="43"/>
    <col min="15372" max="15372" width="10.42578125" style="43" customWidth="1"/>
    <col min="15373" max="15373" width="9.140625" style="43"/>
    <col min="15374" max="15374" width="10.140625" style="43" customWidth="1"/>
    <col min="15375" max="15616" width="9.140625" style="43"/>
    <col min="15617" max="15617" width="5.5703125" style="43" customWidth="1"/>
    <col min="15618" max="15618" width="29" style="43" customWidth="1"/>
    <col min="15619" max="15621" width="6.7109375" style="43" customWidth="1"/>
    <col min="15622" max="15622" width="9.140625" style="43"/>
    <col min="15623" max="15623" width="10.42578125" style="43" customWidth="1"/>
    <col min="15624" max="15626" width="6.7109375" style="43" customWidth="1"/>
    <col min="15627" max="15627" width="9.140625" style="43"/>
    <col min="15628" max="15628" width="10.42578125" style="43" customWidth="1"/>
    <col min="15629" max="15629" width="9.140625" style="43"/>
    <col min="15630" max="15630" width="10.140625" style="43" customWidth="1"/>
    <col min="15631" max="15872" width="9.140625" style="43"/>
    <col min="15873" max="15873" width="5.5703125" style="43" customWidth="1"/>
    <col min="15874" max="15874" width="29" style="43" customWidth="1"/>
    <col min="15875" max="15877" width="6.7109375" style="43" customWidth="1"/>
    <col min="15878" max="15878" width="9.140625" style="43"/>
    <col min="15879" max="15879" width="10.42578125" style="43" customWidth="1"/>
    <col min="15880" max="15882" width="6.7109375" style="43" customWidth="1"/>
    <col min="15883" max="15883" width="9.140625" style="43"/>
    <col min="15884" max="15884" width="10.42578125" style="43" customWidth="1"/>
    <col min="15885" max="15885" width="9.140625" style="43"/>
    <col min="15886" max="15886" width="10.140625" style="43" customWidth="1"/>
    <col min="15887" max="16128" width="9.140625" style="43"/>
    <col min="16129" max="16129" width="5.5703125" style="43" customWidth="1"/>
    <col min="16130" max="16130" width="29" style="43" customWidth="1"/>
    <col min="16131" max="16133" width="6.7109375" style="43" customWidth="1"/>
    <col min="16134" max="16134" width="9.140625" style="43"/>
    <col min="16135" max="16135" width="10.42578125" style="43" customWidth="1"/>
    <col min="16136" max="16138" width="6.7109375" style="43" customWidth="1"/>
    <col min="16139" max="16139" width="9.140625" style="43"/>
    <col min="16140" max="16140" width="10.42578125" style="43" customWidth="1"/>
    <col min="16141" max="16141" width="9.140625" style="43"/>
    <col min="16142" max="16142" width="10.140625" style="43" customWidth="1"/>
    <col min="16143" max="16384" width="9.140625" style="43"/>
  </cols>
  <sheetData>
    <row r="1" spans="1:15" ht="28.5" customHeight="1">
      <c r="A1" s="332" t="s">
        <v>49</v>
      </c>
      <c r="B1" s="333"/>
      <c r="C1" s="334" t="s">
        <v>19</v>
      </c>
      <c r="D1" s="334"/>
      <c r="E1" s="334"/>
      <c r="F1" s="228"/>
      <c r="G1" s="40" t="s">
        <v>50</v>
      </c>
      <c r="H1" s="41"/>
      <c r="I1" s="228" t="s">
        <v>46</v>
      </c>
      <c r="J1" s="228" t="s">
        <v>47</v>
      </c>
      <c r="K1" s="228" t="s">
        <v>48</v>
      </c>
      <c r="L1" s="42" t="s">
        <v>23</v>
      </c>
      <c r="M1" s="42" t="s">
        <v>24</v>
      </c>
      <c r="O1" s="40"/>
    </row>
    <row r="2" spans="1:15" ht="13.5" thickBot="1">
      <c r="A2" s="44" t="s">
        <v>1</v>
      </c>
      <c r="B2" s="44" t="s">
        <v>2</v>
      </c>
      <c r="C2" s="45" t="s">
        <v>46</v>
      </c>
      <c r="D2" s="45" t="s">
        <v>47</v>
      </c>
      <c r="E2" s="45" t="s">
        <v>48</v>
      </c>
      <c r="F2" s="46" t="s">
        <v>9</v>
      </c>
      <c r="G2" s="40" t="s">
        <v>51</v>
      </c>
      <c r="H2" s="47" t="s">
        <v>25</v>
      </c>
      <c r="I2" s="316">
        <v>32</v>
      </c>
      <c r="J2" s="316">
        <v>32</v>
      </c>
      <c r="K2" s="316">
        <v>32</v>
      </c>
      <c r="L2" s="48"/>
      <c r="M2" s="49"/>
      <c r="N2" s="40" t="s">
        <v>26</v>
      </c>
    </row>
    <row r="3" spans="1:15" ht="16.5" customHeight="1" thickTop="1">
      <c r="A3" s="50">
        <v>1</v>
      </c>
      <c r="B3" s="51" t="s">
        <v>52</v>
      </c>
      <c r="C3" s="52"/>
      <c r="D3" s="52"/>
      <c r="E3" s="53"/>
      <c r="F3" s="54">
        <f>SUM(C3:E3)</f>
        <v>0</v>
      </c>
      <c r="G3" s="55">
        <f>M3/32</f>
        <v>14.0625</v>
      </c>
      <c r="H3" s="56"/>
      <c r="I3" s="50">
        <f t="shared" ref="I3:I20" si="0">C3*$I$2</f>
        <v>0</v>
      </c>
      <c r="J3" s="50">
        <f t="shared" ref="J3:J20" si="1">D3*$J$2</f>
        <v>0</v>
      </c>
      <c r="K3" s="50">
        <f t="shared" ref="K3:K20" si="2">E3*$K$2</f>
        <v>0</v>
      </c>
      <c r="L3" s="57">
        <f>SUM(I3:K3)</f>
        <v>0</v>
      </c>
      <c r="M3" s="58">
        <v>450</v>
      </c>
      <c r="N3" s="59">
        <f>L3-M3</f>
        <v>-450</v>
      </c>
    </row>
    <row r="4" spans="1:15" ht="16.5" customHeight="1">
      <c r="A4" s="50">
        <v>2</v>
      </c>
      <c r="B4" s="60" t="s">
        <v>53</v>
      </c>
      <c r="C4" s="52"/>
      <c r="D4" s="52"/>
      <c r="E4" s="53"/>
      <c r="F4" s="335">
        <f>SUM(C4:E4)+SUM(C5:E5)</f>
        <v>0</v>
      </c>
      <c r="G4" s="337">
        <f>M4/32</f>
        <v>14.0625</v>
      </c>
      <c r="H4" s="61"/>
      <c r="I4" s="228">
        <f t="shared" si="0"/>
        <v>0</v>
      </c>
      <c r="J4" s="228">
        <f t="shared" si="1"/>
        <v>0</v>
      </c>
      <c r="K4" s="228">
        <f t="shared" si="2"/>
        <v>0</v>
      </c>
      <c r="L4" s="62">
        <f t="shared" ref="L4:L20" si="3">SUM(I4:K4)</f>
        <v>0</v>
      </c>
      <c r="M4" s="339">
        <v>450</v>
      </c>
      <c r="N4" s="330">
        <f>(L4+L5)-M4</f>
        <v>-450</v>
      </c>
    </row>
    <row r="5" spans="1:15">
      <c r="A5" s="50">
        <v>3</v>
      </c>
      <c r="B5" s="60" t="s">
        <v>54</v>
      </c>
      <c r="C5" s="52"/>
      <c r="D5" s="52"/>
      <c r="E5" s="53"/>
      <c r="F5" s="336"/>
      <c r="G5" s="338"/>
      <c r="H5" s="61"/>
      <c r="I5" s="228">
        <f t="shared" si="0"/>
        <v>0</v>
      </c>
      <c r="J5" s="228">
        <f t="shared" si="1"/>
        <v>0</v>
      </c>
      <c r="K5" s="228">
        <f t="shared" si="2"/>
        <v>0</v>
      </c>
      <c r="L5" s="62">
        <f t="shared" si="3"/>
        <v>0</v>
      </c>
      <c r="M5" s="340"/>
      <c r="N5" s="331"/>
    </row>
    <row r="6" spans="1:15">
      <c r="A6" s="50">
        <v>4</v>
      </c>
      <c r="B6" s="60" t="s">
        <v>55</v>
      </c>
      <c r="C6" s="52"/>
      <c r="D6" s="52"/>
      <c r="E6" s="53"/>
      <c r="F6" s="63">
        <f t="shared" ref="F6:F21" si="4">SUM(C6:E6)</f>
        <v>0</v>
      </c>
      <c r="G6" s="303">
        <f>M6/32</f>
        <v>0.9375</v>
      </c>
      <c r="H6" s="61"/>
      <c r="I6" s="228">
        <f t="shared" si="0"/>
        <v>0</v>
      </c>
      <c r="J6" s="228">
        <f t="shared" si="1"/>
        <v>0</v>
      </c>
      <c r="K6" s="228">
        <f t="shared" si="2"/>
        <v>0</v>
      </c>
      <c r="L6" s="62">
        <f t="shared" si="3"/>
        <v>0</v>
      </c>
      <c r="M6" s="58">
        <v>30</v>
      </c>
      <c r="N6" s="59">
        <f t="shared" ref="N6:N20" si="5">L6-M6</f>
        <v>-30</v>
      </c>
    </row>
    <row r="7" spans="1:15">
      <c r="A7" s="50">
        <v>5</v>
      </c>
      <c r="B7" s="60" t="s">
        <v>56</v>
      </c>
      <c r="C7" s="52"/>
      <c r="D7" s="52"/>
      <c r="E7" s="53"/>
      <c r="F7" s="63">
        <f t="shared" si="4"/>
        <v>0</v>
      </c>
      <c r="G7" s="303">
        <f t="shared" ref="G7:G20" si="6">M7/32</f>
        <v>0.9375</v>
      </c>
      <c r="H7" s="61"/>
      <c r="I7" s="228">
        <f t="shared" si="0"/>
        <v>0</v>
      </c>
      <c r="J7" s="228">
        <f t="shared" si="1"/>
        <v>0</v>
      </c>
      <c r="K7" s="228">
        <f t="shared" si="2"/>
        <v>0</v>
      </c>
      <c r="L7" s="62">
        <f t="shared" si="3"/>
        <v>0</v>
      </c>
      <c r="M7" s="58">
        <v>30</v>
      </c>
      <c r="N7" s="59">
        <f t="shared" si="5"/>
        <v>-30</v>
      </c>
    </row>
    <row r="8" spans="1:15">
      <c r="A8" s="50">
        <v>6</v>
      </c>
      <c r="B8" s="60" t="s">
        <v>57</v>
      </c>
      <c r="C8" s="52"/>
      <c r="D8" s="52"/>
      <c r="E8" s="53"/>
      <c r="F8" s="63">
        <f t="shared" si="4"/>
        <v>0</v>
      </c>
      <c r="G8" s="303">
        <f t="shared" si="6"/>
        <v>5.9375</v>
      </c>
      <c r="H8" s="61"/>
      <c r="I8" s="228">
        <f t="shared" si="0"/>
        <v>0</v>
      </c>
      <c r="J8" s="228">
        <f t="shared" si="1"/>
        <v>0</v>
      </c>
      <c r="K8" s="228">
        <f t="shared" si="2"/>
        <v>0</v>
      </c>
      <c r="L8" s="62">
        <f t="shared" si="3"/>
        <v>0</v>
      </c>
      <c r="M8" s="58">
        <v>190</v>
      </c>
      <c r="N8" s="59">
        <f t="shared" si="5"/>
        <v>-190</v>
      </c>
    </row>
    <row r="9" spans="1:15">
      <c r="A9" s="50">
        <v>7</v>
      </c>
      <c r="B9" s="60" t="s">
        <v>58</v>
      </c>
      <c r="C9" s="52"/>
      <c r="D9" s="52"/>
      <c r="E9" s="53"/>
      <c r="F9" s="63">
        <f t="shared" si="4"/>
        <v>0</v>
      </c>
      <c r="G9" s="303">
        <f t="shared" si="6"/>
        <v>2.03125</v>
      </c>
      <c r="H9" s="61"/>
      <c r="I9" s="228">
        <f t="shared" si="0"/>
        <v>0</v>
      </c>
      <c r="J9" s="228">
        <f t="shared" si="1"/>
        <v>0</v>
      </c>
      <c r="K9" s="228">
        <f t="shared" si="2"/>
        <v>0</v>
      </c>
      <c r="L9" s="62">
        <f t="shared" si="3"/>
        <v>0</v>
      </c>
      <c r="M9" s="58">
        <v>65</v>
      </c>
      <c r="N9" s="59">
        <f t="shared" si="5"/>
        <v>-65</v>
      </c>
    </row>
    <row r="10" spans="1:15">
      <c r="A10" s="50">
        <v>8</v>
      </c>
      <c r="B10" s="60" t="s">
        <v>59</v>
      </c>
      <c r="C10" s="52"/>
      <c r="D10" s="52"/>
      <c r="E10" s="53"/>
      <c r="F10" s="63">
        <f t="shared" si="4"/>
        <v>0</v>
      </c>
      <c r="G10" s="303">
        <f t="shared" si="6"/>
        <v>4.0625</v>
      </c>
      <c r="H10" s="61"/>
      <c r="I10" s="228">
        <f t="shared" si="0"/>
        <v>0</v>
      </c>
      <c r="J10" s="228">
        <f t="shared" si="1"/>
        <v>0</v>
      </c>
      <c r="K10" s="228">
        <f t="shared" si="2"/>
        <v>0</v>
      </c>
      <c r="L10" s="62">
        <f t="shared" si="3"/>
        <v>0</v>
      </c>
      <c r="M10" s="58">
        <v>130</v>
      </c>
      <c r="N10" s="59">
        <f t="shared" si="5"/>
        <v>-130</v>
      </c>
    </row>
    <row r="11" spans="1:15">
      <c r="A11" s="50">
        <v>9</v>
      </c>
      <c r="B11" s="60" t="s">
        <v>60</v>
      </c>
      <c r="C11" s="52"/>
      <c r="D11" s="52"/>
      <c r="E11" s="53"/>
      <c r="F11" s="63">
        <f t="shared" si="4"/>
        <v>0</v>
      </c>
      <c r="G11" s="303">
        <f t="shared" si="6"/>
        <v>4.0625</v>
      </c>
      <c r="H11" s="61"/>
      <c r="I11" s="228">
        <f t="shared" si="0"/>
        <v>0</v>
      </c>
      <c r="J11" s="228">
        <f t="shared" si="1"/>
        <v>0</v>
      </c>
      <c r="K11" s="228">
        <f t="shared" si="2"/>
        <v>0</v>
      </c>
      <c r="L11" s="62">
        <f t="shared" si="3"/>
        <v>0</v>
      </c>
      <c r="M11" s="58">
        <v>130</v>
      </c>
      <c r="N11" s="59">
        <f t="shared" si="5"/>
        <v>-130</v>
      </c>
    </row>
    <row r="12" spans="1:15">
      <c r="A12" s="50">
        <v>10</v>
      </c>
      <c r="B12" s="60" t="s">
        <v>61</v>
      </c>
      <c r="C12" s="52"/>
      <c r="D12" s="52"/>
      <c r="E12" s="53"/>
      <c r="F12" s="63">
        <f t="shared" si="4"/>
        <v>0</v>
      </c>
      <c r="G12" s="303">
        <f t="shared" si="6"/>
        <v>4.0625</v>
      </c>
      <c r="H12" s="61"/>
      <c r="I12" s="228">
        <f t="shared" si="0"/>
        <v>0</v>
      </c>
      <c r="J12" s="228">
        <f t="shared" si="1"/>
        <v>0</v>
      </c>
      <c r="K12" s="228">
        <f t="shared" si="2"/>
        <v>0</v>
      </c>
      <c r="L12" s="62">
        <f t="shared" si="3"/>
        <v>0</v>
      </c>
      <c r="M12" s="58">
        <v>130</v>
      </c>
      <c r="N12" s="59">
        <f t="shared" si="5"/>
        <v>-130</v>
      </c>
    </row>
    <row r="13" spans="1:15">
      <c r="A13" s="50">
        <v>11</v>
      </c>
      <c r="B13" s="60" t="s">
        <v>62</v>
      </c>
      <c r="C13" s="52"/>
      <c r="D13" s="52"/>
      <c r="E13" s="53"/>
      <c r="F13" s="229">
        <f t="shared" si="4"/>
        <v>0</v>
      </c>
      <c r="G13" s="303">
        <f t="shared" si="6"/>
        <v>4.0625</v>
      </c>
      <c r="H13" s="61"/>
      <c r="I13" s="46">
        <f t="shared" si="0"/>
        <v>0</v>
      </c>
      <c r="J13" s="46">
        <f t="shared" si="1"/>
        <v>0</v>
      </c>
      <c r="K13" s="46">
        <f t="shared" si="2"/>
        <v>0</v>
      </c>
      <c r="L13" s="64">
        <f t="shared" si="3"/>
        <v>0</v>
      </c>
      <c r="M13" s="58">
        <v>130</v>
      </c>
      <c r="N13" s="59">
        <f t="shared" si="5"/>
        <v>-130</v>
      </c>
    </row>
    <row r="14" spans="1:15">
      <c r="A14" s="50">
        <v>12</v>
      </c>
      <c r="B14" s="60" t="s">
        <v>63</v>
      </c>
      <c r="C14" s="52"/>
      <c r="D14" s="52"/>
      <c r="E14" s="53"/>
      <c r="F14" s="229">
        <f t="shared" si="4"/>
        <v>0</v>
      </c>
      <c r="G14" s="303">
        <f t="shared" si="6"/>
        <v>12.03125</v>
      </c>
      <c r="H14" s="227"/>
      <c r="I14" s="46">
        <f t="shared" si="0"/>
        <v>0</v>
      </c>
      <c r="J14" s="46">
        <f t="shared" si="1"/>
        <v>0</v>
      </c>
      <c r="K14" s="46">
        <f t="shared" si="2"/>
        <v>0</v>
      </c>
      <c r="L14" s="64">
        <f t="shared" si="3"/>
        <v>0</v>
      </c>
      <c r="M14" s="58">
        <v>385</v>
      </c>
      <c r="N14" s="59">
        <f t="shared" si="5"/>
        <v>-385</v>
      </c>
    </row>
    <row r="15" spans="1:15">
      <c r="A15" s="50">
        <v>13</v>
      </c>
      <c r="B15" s="60" t="s">
        <v>64</v>
      </c>
      <c r="C15" s="52"/>
      <c r="D15" s="52"/>
      <c r="E15" s="53"/>
      <c r="F15" s="229">
        <f t="shared" si="4"/>
        <v>0</v>
      </c>
      <c r="G15" s="303">
        <f t="shared" si="6"/>
        <v>2.03125</v>
      </c>
      <c r="H15" s="227"/>
      <c r="I15" s="46">
        <f t="shared" si="0"/>
        <v>0</v>
      </c>
      <c r="J15" s="46">
        <f t="shared" si="1"/>
        <v>0</v>
      </c>
      <c r="K15" s="46">
        <f t="shared" si="2"/>
        <v>0</v>
      </c>
      <c r="L15" s="64">
        <f t="shared" si="3"/>
        <v>0</v>
      </c>
      <c r="M15" s="58">
        <v>65</v>
      </c>
      <c r="N15" s="59">
        <f t="shared" si="5"/>
        <v>-65</v>
      </c>
    </row>
    <row r="16" spans="1:15">
      <c r="A16" s="50">
        <v>14</v>
      </c>
      <c r="B16" s="60" t="s">
        <v>65</v>
      </c>
      <c r="C16" s="52"/>
      <c r="D16" s="52"/>
      <c r="E16" s="53"/>
      <c r="F16" s="229">
        <f t="shared" si="4"/>
        <v>0</v>
      </c>
      <c r="G16" s="303">
        <f t="shared" si="6"/>
        <v>12.03125</v>
      </c>
      <c r="H16" s="227"/>
      <c r="I16" s="46">
        <f t="shared" si="0"/>
        <v>0</v>
      </c>
      <c r="J16" s="46">
        <f t="shared" si="1"/>
        <v>0</v>
      </c>
      <c r="K16" s="46">
        <f t="shared" si="2"/>
        <v>0</v>
      </c>
      <c r="L16" s="64">
        <f t="shared" si="3"/>
        <v>0</v>
      </c>
      <c r="M16" s="58">
        <v>385</v>
      </c>
      <c r="N16" s="59">
        <f t="shared" si="5"/>
        <v>-385</v>
      </c>
    </row>
    <row r="17" spans="1:15">
      <c r="A17" s="50">
        <v>15</v>
      </c>
      <c r="B17" s="60" t="s">
        <v>66</v>
      </c>
      <c r="C17" s="52"/>
      <c r="D17" s="52"/>
      <c r="E17" s="53"/>
      <c r="F17" s="229">
        <f t="shared" si="4"/>
        <v>0</v>
      </c>
      <c r="G17" s="303">
        <f t="shared" si="6"/>
        <v>0.9375</v>
      </c>
      <c r="H17" s="227"/>
      <c r="I17" s="46">
        <f t="shared" si="0"/>
        <v>0</v>
      </c>
      <c r="J17" s="46">
        <f t="shared" si="1"/>
        <v>0</v>
      </c>
      <c r="K17" s="46">
        <f t="shared" si="2"/>
        <v>0</v>
      </c>
      <c r="L17" s="64">
        <f t="shared" si="3"/>
        <v>0</v>
      </c>
      <c r="M17" s="58">
        <v>30</v>
      </c>
      <c r="N17" s="59">
        <f t="shared" si="5"/>
        <v>-30</v>
      </c>
    </row>
    <row r="18" spans="1:15">
      <c r="A18" s="50">
        <v>16</v>
      </c>
      <c r="B18" s="60" t="s">
        <v>67</v>
      </c>
      <c r="C18" s="52"/>
      <c r="D18" s="52"/>
      <c r="E18" s="53"/>
      <c r="F18" s="229">
        <f t="shared" si="4"/>
        <v>0</v>
      </c>
      <c r="G18" s="303">
        <f t="shared" si="6"/>
        <v>2.03125</v>
      </c>
      <c r="H18" s="227"/>
      <c r="I18" s="46">
        <f t="shared" si="0"/>
        <v>0</v>
      </c>
      <c r="J18" s="46">
        <f t="shared" si="1"/>
        <v>0</v>
      </c>
      <c r="K18" s="46">
        <f t="shared" si="2"/>
        <v>0</v>
      </c>
      <c r="L18" s="64">
        <f t="shared" si="3"/>
        <v>0</v>
      </c>
      <c r="M18" s="58">
        <v>65</v>
      </c>
      <c r="N18" s="59">
        <f t="shared" si="5"/>
        <v>-65</v>
      </c>
    </row>
    <row r="19" spans="1:15">
      <c r="A19" s="50">
        <v>17</v>
      </c>
      <c r="B19" s="60" t="s">
        <v>68</v>
      </c>
      <c r="C19" s="52"/>
      <c r="D19" s="52"/>
      <c r="E19" s="53"/>
      <c r="F19" s="229">
        <f t="shared" si="4"/>
        <v>0</v>
      </c>
      <c r="G19" s="303">
        <f t="shared" si="6"/>
        <v>2.03125</v>
      </c>
      <c r="H19" s="227"/>
      <c r="I19" s="46">
        <f t="shared" si="0"/>
        <v>0</v>
      </c>
      <c r="J19" s="46">
        <f t="shared" si="1"/>
        <v>0</v>
      </c>
      <c r="K19" s="46">
        <f t="shared" si="2"/>
        <v>0</v>
      </c>
      <c r="L19" s="64">
        <f t="shared" si="3"/>
        <v>0</v>
      </c>
      <c r="M19" s="58">
        <v>65</v>
      </c>
      <c r="N19" s="59">
        <f t="shared" si="5"/>
        <v>-65</v>
      </c>
    </row>
    <row r="20" spans="1:15" ht="13.5" thickBot="1">
      <c r="A20" s="50">
        <v>18</v>
      </c>
      <c r="B20" s="65" t="s">
        <v>133</v>
      </c>
      <c r="C20" s="52"/>
      <c r="D20" s="52"/>
      <c r="E20" s="53"/>
      <c r="F20" s="66">
        <f t="shared" si="4"/>
        <v>0</v>
      </c>
      <c r="G20" s="303">
        <f t="shared" si="6"/>
        <v>2.96875</v>
      </c>
      <c r="H20" s="67"/>
      <c r="I20" s="46">
        <f t="shared" si="0"/>
        <v>0</v>
      </c>
      <c r="J20" s="46">
        <f t="shared" si="1"/>
        <v>0</v>
      </c>
      <c r="K20" s="46">
        <f t="shared" si="2"/>
        <v>0</v>
      </c>
      <c r="L20" s="64">
        <f t="shared" si="3"/>
        <v>0</v>
      </c>
      <c r="M20" s="230">
        <v>95</v>
      </c>
      <c r="N20" s="226">
        <f t="shared" si="5"/>
        <v>-95</v>
      </c>
    </row>
    <row r="21" spans="1:15" ht="14.25" thickTop="1" thickBot="1">
      <c r="A21" s="68"/>
      <c r="B21" s="69" t="s">
        <v>34</v>
      </c>
      <c r="C21" s="70">
        <f>SUM(C3:C20)</f>
        <v>0</v>
      </c>
      <c r="D21" s="70">
        <f>SUM(D3:D20)</f>
        <v>0</v>
      </c>
      <c r="E21" s="70">
        <f>SUM(E3:E20)</f>
        <v>0</v>
      </c>
      <c r="F21" s="71">
        <f t="shared" si="4"/>
        <v>0</v>
      </c>
      <c r="G21" s="304">
        <f>SUM(G3:G20)</f>
        <v>88.28125</v>
      </c>
      <c r="H21" s="72"/>
      <c r="I21" s="73"/>
      <c r="J21" s="73"/>
      <c r="K21" s="73"/>
      <c r="L21" s="74"/>
      <c r="M21" s="74"/>
      <c r="N21" s="75"/>
    </row>
    <row r="22" spans="1:15" ht="14.25" thickTop="1" thickBot="1">
      <c r="B22" s="76" t="s">
        <v>134</v>
      </c>
      <c r="C22" s="305">
        <v>29</v>
      </c>
      <c r="D22" s="305">
        <v>30</v>
      </c>
      <c r="E22" s="305">
        <v>31</v>
      </c>
      <c r="F22" s="306">
        <f>SUM(C22:E22)</f>
        <v>90</v>
      </c>
      <c r="G22" s="307">
        <f>F22-G21</f>
        <v>1.71875</v>
      </c>
      <c r="H22" s="308" t="s">
        <v>70</v>
      </c>
      <c r="M22" s="43"/>
    </row>
    <row r="23" spans="1:15" ht="13.5" thickBot="1">
      <c r="B23" s="77" t="s">
        <v>71</v>
      </c>
      <c r="C23" s="309">
        <f>C22-C21</f>
        <v>29</v>
      </c>
      <c r="D23" s="309">
        <f>D22-D21</f>
        <v>30</v>
      </c>
      <c r="E23" s="309">
        <f>E22-E21</f>
        <v>31</v>
      </c>
      <c r="F23" s="309">
        <f>F22-F21</f>
        <v>90</v>
      </c>
      <c r="M23" s="43"/>
      <c r="O23" s="40"/>
    </row>
    <row r="24" spans="1:15" ht="13.5" thickBot="1">
      <c r="A24" s="79">
        <v>19</v>
      </c>
      <c r="B24" s="80" t="s">
        <v>10</v>
      </c>
      <c r="C24" s="52"/>
      <c r="D24" s="50"/>
      <c r="E24" s="50"/>
      <c r="F24" s="79">
        <f>SUM(C24:E24)</f>
        <v>0</v>
      </c>
      <c r="H24" s="81"/>
      <c r="I24" s="81"/>
      <c r="J24" s="81"/>
      <c r="K24" s="81"/>
      <c r="L24" s="81"/>
      <c r="M24" s="81"/>
      <c r="O24" s="40"/>
    </row>
    <row r="25" spans="1:15" ht="13.5" thickBot="1">
      <c r="A25" s="79">
        <v>20</v>
      </c>
      <c r="B25" s="82" t="s">
        <v>35</v>
      </c>
      <c r="C25" s="83"/>
      <c r="D25" s="83"/>
      <c r="E25" s="83"/>
      <c r="F25" s="228">
        <f t="shared" ref="F25:F32" si="7">SUM(C25:E25)</f>
        <v>0</v>
      </c>
      <c r="H25" s="41"/>
      <c r="I25" s="41"/>
      <c r="J25" s="41"/>
      <c r="K25" s="41"/>
      <c r="L25" s="41"/>
      <c r="M25" s="41"/>
      <c r="O25" s="40"/>
    </row>
    <row r="26" spans="1:15" ht="13.5" thickBot="1">
      <c r="A26" s="79">
        <v>21</v>
      </c>
      <c r="B26" s="84" t="s">
        <v>41</v>
      </c>
      <c r="C26" s="85"/>
      <c r="D26" s="46"/>
      <c r="E26" s="46"/>
      <c r="F26" s="46">
        <f t="shared" si="7"/>
        <v>0</v>
      </c>
      <c r="H26" s="86"/>
      <c r="I26" s="86">
        <f>C26*$I$2</f>
        <v>0</v>
      </c>
      <c r="J26" s="86">
        <f>D26*$I$2</f>
        <v>0</v>
      </c>
      <c r="K26" s="86">
        <f>E26*$I$2</f>
        <v>0</v>
      </c>
      <c r="L26" s="64">
        <f>SUM(I26:K26)</f>
        <v>0</v>
      </c>
      <c r="M26" s="230">
        <v>190</v>
      </c>
      <c r="N26" s="87">
        <f>L26-M26</f>
        <v>-190</v>
      </c>
      <c r="O26" s="88"/>
    </row>
    <row r="27" spans="1:15" ht="14.25" thickTop="1" thickBot="1">
      <c r="A27" s="89"/>
      <c r="B27" s="90" t="s">
        <v>9</v>
      </c>
      <c r="C27" s="91">
        <f>SUM(C24:C26)</f>
        <v>0</v>
      </c>
      <c r="D27" s="91">
        <f>SUM(D24:D26)</f>
        <v>0</v>
      </c>
      <c r="E27" s="91">
        <f>SUM(E24:E26)</f>
        <v>0</v>
      </c>
      <c r="F27" s="89">
        <f>SUM(F24:F26)</f>
        <v>0</v>
      </c>
      <c r="H27" s="92"/>
      <c r="I27" s="93"/>
      <c r="J27" s="93"/>
      <c r="K27" s="93"/>
      <c r="L27" s="93"/>
      <c r="M27" s="94"/>
      <c r="O27" s="40"/>
    </row>
    <row r="28" spans="1:15" ht="13.5" thickTop="1">
      <c r="A28" s="50"/>
      <c r="B28" s="310" t="s">
        <v>36</v>
      </c>
      <c r="C28" s="52"/>
      <c r="D28" s="50"/>
      <c r="E28" s="50"/>
      <c r="F28" s="50"/>
      <c r="H28" s="95"/>
      <c r="I28" s="95"/>
      <c r="J28" s="95"/>
      <c r="K28" s="95"/>
      <c r="L28" s="95"/>
      <c r="M28" s="95"/>
      <c r="O28" s="40"/>
    </row>
    <row r="29" spans="1:15">
      <c r="A29" s="50">
        <v>22</v>
      </c>
      <c r="B29" s="311" t="s">
        <v>128</v>
      </c>
      <c r="C29" s="52"/>
      <c r="D29" s="50"/>
      <c r="E29" s="50"/>
      <c r="F29" s="50">
        <f t="shared" si="7"/>
        <v>0</v>
      </c>
      <c r="H29" s="95"/>
      <c r="I29" s="95"/>
      <c r="J29" s="95"/>
      <c r="K29" s="95"/>
      <c r="L29" s="95"/>
      <c r="M29" s="95"/>
      <c r="O29" s="40"/>
    </row>
    <row r="30" spans="1:15">
      <c r="A30" s="50">
        <v>23</v>
      </c>
      <c r="B30" s="96" t="s">
        <v>37</v>
      </c>
      <c r="C30" s="83"/>
      <c r="D30" s="228"/>
      <c r="E30" s="228"/>
      <c r="F30" s="228">
        <f t="shared" si="7"/>
        <v>0</v>
      </c>
      <c r="H30" s="41"/>
      <c r="I30" s="41"/>
      <c r="J30" s="41"/>
      <c r="K30" s="41"/>
      <c r="L30" s="41"/>
      <c r="M30" s="41"/>
      <c r="O30" s="40"/>
    </row>
    <row r="31" spans="1:15">
      <c r="A31" s="50">
        <v>24</v>
      </c>
      <c r="B31" s="312" t="s">
        <v>129</v>
      </c>
      <c r="C31" s="83"/>
      <c r="D31" s="228"/>
      <c r="E31" s="228"/>
      <c r="F31" s="228">
        <f t="shared" si="7"/>
        <v>0</v>
      </c>
      <c r="H31" s="41"/>
      <c r="I31" s="41"/>
      <c r="J31" s="41"/>
      <c r="K31" s="41"/>
      <c r="L31" s="41"/>
      <c r="M31" s="41"/>
      <c r="O31" s="40"/>
    </row>
    <row r="32" spans="1:15" ht="13.5" thickBot="1">
      <c r="A32" s="50">
        <v>25</v>
      </c>
      <c r="B32" s="313" t="s">
        <v>38</v>
      </c>
      <c r="C32" s="314"/>
      <c r="D32" s="97"/>
      <c r="E32" s="97"/>
      <c r="F32" s="97">
        <f t="shared" si="7"/>
        <v>0</v>
      </c>
      <c r="H32" s="78"/>
      <c r="I32" s="78"/>
      <c r="J32" s="78"/>
      <c r="K32" s="78"/>
      <c r="L32" s="78"/>
      <c r="M32" s="78"/>
      <c r="O32" s="40"/>
    </row>
    <row r="33" spans="1:15" ht="13.5" thickBot="1">
      <c r="B33" s="77" t="s">
        <v>9</v>
      </c>
      <c r="C33" s="98">
        <f>SUM(C29:C32)</f>
        <v>0</v>
      </c>
      <c r="D33" s="98">
        <f>SUM(D29:D32)</f>
        <v>0</v>
      </c>
      <c r="E33" s="98">
        <f>SUM(E29:E32)</f>
        <v>0</v>
      </c>
      <c r="F33" s="98">
        <f>SUM(F29:F32)</f>
        <v>0</v>
      </c>
      <c r="H33" s="98"/>
      <c r="I33" s="98"/>
      <c r="J33" s="98"/>
      <c r="K33" s="98"/>
      <c r="L33" s="98"/>
      <c r="M33" s="98"/>
      <c r="O33" s="40"/>
    </row>
    <row r="34" spans="1:15" ht="16.5" thickTop="1" thickBot="1">
      <c r="A34" s="89"/>
      <c r="B34" s="99" t="s">
        <v>40</v>
      </c>
      <c r="C34" s="315">
        <f>C21+C27+C33</f>
        <v>0</v>
      </c>
      <c r="D34" s="315">
        <f>D21+D27+D33</f>
        <v>0</v>
      </c>
      <c r="E34" s="315">
        <f>E21+E27+E33</f>
        <v>0</v>
      </c>
      <c r="F34" s="315">
        <f>F21+F27+F33</f>
        <v>0</v>
      </c>
      <c r="H34" s="100"/>
      <c r="I34" s="100"/>
      <c r="J34" s="100"/>
      <c r="K34" s="100"/>
      <c r="L34" s="100"/>
      <c r="M34" s="101"/>
      <c r="O34" s="40"/>
    </row>
    <row r="35" spans="1:15" ht="13.5" thickTop="1"/>
    <row r="36" spans="1:15">
      <c r="C36" s="102"/>
    </row>
    <row r="37" spans="1:15" ht="26.25" customHeight="1">
      <c r="B37" s="317" t="s">
        <v>43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</row>
    <row r="38" spans="1:15" ht="25.5" customHeight="1">
      <c r="B38" s="317" t="s">
        <v>72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</row>
    <row r="39" spans="1:15">
      <c r="B39" s="317" t="s">
        <v>42</v>
      </c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</row>
    <row r="40" spans="1:15">
      <c r="B40" s="317" t="s">
        <v>44</v>
      </c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</row>
    <row r="41" spans="1:15">
      <c r="B41" s="317" t="s">
        <v>45</v>
      </c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</row>
  </sheetData>
  <mergeCells count="11">
    <mergeCell ref="B41:M41"/>
    <mergeCell ref="N4:N5"/>
    <mergeCell ref="A1:B1"/>
    <mergeCell ref="C1:E1"/>
    <mergeCell ref="F4:F5"/>
    <mergeCell ref="G4:G5"/>
    <mergeCell ref="M4:M5"/>
    <mergeCell ref="B37:M37"/>
    <mergeCell ref="B38:M38"/>
    <mergeCell ref="B39:M39"/>
    <mergeCell ref="B40:M4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activeCell="K24" sqref="K24"/>
    </sheetView>
  </sheetViews>
  <sheetFormatPr defaultRowHeight="12.75"/>
  <cols>
    <col min="1" max="1" width="9.140625" style="103"/>
    <col min="2" max="2" width="30.42578125" style="103" customWidth="1"/>
    <col min="3" max="3" width="8.5703125" style="103" customWidth="1"/>
    <col min="4" max="8" width="9.140625" style="103"/>
    <col min="9" max="9" width="3.5703125" style="103" customWidth="1"/>
    <col min="10" max="12" width="9.140625" style="103"/>
    <col min="13" max="13" width="3.5703125" style="103" customWidth="1"/>
    <col min="14" max="16384" width="9.140625" style="103"/>
  </cols>
  <sheetData>
    <row r="1" spans="1:15">
      <c r="A1" s="103" t="s">
        <v>73</v>
      </c>
    </row>
    <row r="2" spans="1:15">
      <c r="A2" s="103" t="s">
        <v>74</v>
      </c>
    </row>
    <row r="4" spans="1:15" ht="13.5" thickBot="1">
      <c r="C4" s="104"/>
      <c r="D4" s="104"/>
      <c r="E4" s="104"/>
      <c r="F4" s="104"/>
      <c r="G4" s="104"/>
      <c r="H4" s="104"/>
    </row>
    <row r="5" spans="1:15" ht="13.5" thickBot="1">
      <c r="A5" s="105"/>
      <c r="B5" s="106"/>
      <c r="C5" s="341" t="s">
        <v>75</v>
      </c>
      <c r="D5" s="342"/>
      <c r="E5" s="341" t="s">
        <v>76</v>
      </c>
      <c r="F5" s="342"/>
      <c r="G5" s="341" t="s">
        <v>77</v>
      </c>
      <c r="H5" s="342"/>
      <c r="J5" s="105"/>
      <c r="K5" s="105"/>
      <c r="L5" s="105"/>
      <c r="M5" s="105"/>
      <c r="N5" s="105"/>
      <c r="O5" s="105"/>
    </row>
    <row r="6" spans="1:15" ht="31.5" customHeight="1" thickBot="1">
      <c r="A6" s="106"/>
      <c r="B6" s="343" t="s">
        <v>78</v>
      </c>
      <c r="C6" s="345">
        <v>30</v>
      </c>
      <c r="D6" s="346"/>
      <c r="E6" s="347">
        <v>32</v>
      </c>
      <c r="F6" s="346"/>
      <c r="G6" s="345">
        <v>29</v>
      </c>
      <c r="H6" s="346"/>
      <c r="I6" s="107"/>
      <c r="J6" s="348" t="s">
        <v>79</v>
      </c>
      <c r="K6" s="348"/>
      <c r="L6" s="349"/>
      <c r="M6" s="106"/>
      <c r="N6" s="350" t="s">
        <v>80</v>
      </c>
      <c r="O6" s="351"/>
    </row>
    <row r="7" spans="1:15" ht="13.5" thickBot="1">
      <c r="A7" s="108"/>
      <c r="B7" s="344"/>
      <c r="C7" s="109" t="s">
        <v>81</v>
      </c>
      <c r="D7" s="110" t="s">
        <v>82</v>
      </c>
      <c r="E7" s="109" t="s">
        <v>81</v>
      </c>
      <c r="F7" s="110" t="s">
        <v>82</v>
      </c>
      <c r="G7" s="109" t="s">
        <v>81</v>
      </c>
      <c r="H7" s="110" t="s">
        <v>82</v>
      </c>
      <c r="I7" s="107"/>
      <c r="J7" s="111" t="s">
        <v>81</v>
      </c>
      <c r="K7" s="112" t="s">
        <v>82</v>
      </c>
      <c r="L7" s="113" t="s">
        <v>83</v>
      </c>
      <c r="M7" s="114"/>
      <c r="N7" s="111" t="s">
        <v>81</v>
      </c>
      <c r="O7" s="112" t="s">
        <v>82</v>
      </c>
    </row>
    <row r="8" spans="1:15" ht="15" customHeight="1">
      <c r="A8" s="352" t="s">
        <v>84</v>
      </c>
      <c r="B8" s="115" t="s">
        <v>52</v>
      </c>
      <c r="C8" s="116"/>
      <c r="D8" s="115"/>
      <c r="E8" s="117"/>
      <c r="F8" s="115"/>
      <c r="G8" s="117"/>
      <c r="H8" s="115"/>
      <c r="I8" s="107"/>
      <c r="J8" s="117">
        <f>(C8+E8+G8)*30</f>
        <v>0</v>
      </c>
      <c r="K8" s="115">
        <f>(D8+F8+H8)*30</f>
        <v>0</v>
      </c>
      <c r="L8" s="118">
        <f>SUM(C8:H8)*30</f>
        <v>0</v>
      </c>
      <c r="M8" s="106"/>
      <c r="N8" s="117">
        <v>360</v>
      </c>
      <c r="O8" s="115">
        <v>240</v>
      </c>
    </row>
    <row r="9" spans="1:15">
      <c r="A9" s="353"/>
      <c r="B9" s="119" t="s">
        <v>85</v>
      </c>
      <c r="C9" s="120"/>
      <c r="D9" s="119"/>
      <c r="E9" s="121"/>
      <c r="F9" s="119"/>
      <c r="G9" s="121"/>
      <c r="H9" s="119"/>
      <c r="I9" s="107"/>
      <c r="J9" s="355">
        <f>(C9+C10+E9+E10+G9+G10)*30</f>
        <v>0</v>
      </c>
      <c r="K9" s="357">
        <f>(D9+D10+F9+F10+H9+H10)*30</f>
        <v>0</v>
      </c>
      <c r="L9" s="359">
        <f>SUM(C9:G10)*30</f>
        <v>0</v>
      </c>
      <c r="M9" s="106"/>
      <c r="N9" s="355">
        <v>450</v>
      </c>
      <c r="O9" s="357">
        <v>180</v>
      </c>
    </row>
    <row r="10" spans="1:15">
      <c r="A10" s="353"/>
      <c r="B10" s="119" t="s">
        <v>85</v>
      </c>
      <c r="C10" s="120"/>
      <c r="D10" s="119"/>
      <c r="E10" s="121"/>
      <c r="F10" s="119"/>
      <c r="G10" s="121"/>
      <c r="H10" s="119"/>
      <c r="I10" s="107"/>
      <c r="J10" s="356"/>
      <c r="K10" s="358"/>
      <c r="L10" s="359"/>
      <c r="M10" s="106"/>
      <c r="N10" s="356"/>
      <c r="O10" s="358"/>
    </row>
    <row r="11" spans="1:15">
      <c r="A11" s="353"/>
      <c r="B11" s="119" t="s">
        <v>86</v>
      </c>
      <c r="C11" s="120"/>
      <c r="D11" s="122"/>
      <c r="E11" s="123"/>
      <c r="F11" s="122"/>
      <c r="G11" s="123"/>
      <c r="H11" s="122"/>
      <c r="I11" s="107"/>
      <c r="J11" s="121">
        <f t="shared" ref="J11:K23" si="0">(C11+E11+G11)*30</f>
        <v>0</v>
      </c>
      <c r="K11" s="124"/>
      <c r="L11" s="125">
        <f t="shared" ref="L11:L27" si="1">SUM(C11:H11)*30</f>
        <v>0</v>
      </c>
      <c r="M11" s="106"/>
      <c r="N11" s="121">
        <v>30</v>
      </c>
      <c r="O11" s="126"/>
    </row>
    <row r="12" spans="1:15">
      <c r="A12" s="353"/>
      <c r="B12" s="119" t="s">
        <v>57</v>
      </c>
      <c r="C12" s="120"/>
      <c r="D12" s="119"/>
      <c r="E12" s="121"/>
      <c r="F12" s="119"/>
      <c r="G12" s="121"/>
      <c r="H12" s="119"/>
      <c r="I12" s="107"/>
      <c r="J12" s="121">
        <f t="shared" si="0"/>
        <v>0</v>
      </c>
      <c r="K12" s="119">
        <f t="shared" si="0"/>
        <v>0</v>
      </c>
      <c r="L12" s="125">
        <f t="shared" si="1"/>
        <v>0</v>
      </c>
      <c r="M12" s="106"/>
      <c r="N12" s="121">
        <v>60</v>
      </c>
      <c r="O12" s="119">
        <v>240</v>
      </c>
    </row>
    <row r="13" spans="1:15">
      <c r="A13" s="353"/>
      <c r="B13" s="119" t="s">
        <v>58</v>
      </c>
      <c r="C13" s="120"/>
      <c r="D13" s="119"/>
      <c r="E13" s="121"/>
      <c r="F13" s="119"/>
      <c r="G13" s="121"/>
      <c r="H13" s="119"/>
      <c r="I13" s="107"/>
      <c r="J13" s="121">
        <f t="shared" si="0"/>
        <v>0</v>
      </c>
      <c r="K13" s="119">
        <f t="shared" si="0"/>
        <v>0</v>
      </c>
      <c r="L13" s="125">
        <f t="shared" si="1"/>
        <v>0</v>
      </c>
      <c r="M13" s="106"/>
      <c r="N13" s="121">
        <v>30</v>
      </c>
      <c r="O13" s="119">
        <v>180</v>
      </c>
    </row>
    <row r="14" spans="1:15">
      <c r="A14" s="353"/>
      <c r="B14" s="119" t="s">
        <v>87</v>
      </c>
      <c r="C14" s="120"/>
      <c r="D14" s="126"/>
      <c r="E14" s="127"/>
      <c r="F14" s="126"/>
      <c r="G14" s="127"/>
      <c r="H14" s="126"/>
      <c r="I14" s="107"/>
      <c r="J14" s="121">
        <f t="shared" si="0"/>
        <v>0</v>
      </c>
      <c r="K14" s="124"/>
      <c r="L14" s="125">
        <f t="shared" si="1"/>
        <v>0</v>
      </c>
      <c r="M14" s="106"/>
      <c r="N14" s="121">
        <v>60</v>
      </c>
      <c r="O14" s="126"/>
    </row>
    <row r="15" spans="1:15">
      <c r="A15" s="353"/>
      <c r="B15" s="119" t="s">
        <v>59</v>
      </c>
      <c r="C15" s="120"/>
      <c r="D15" s="119"/>
      <c r="E15" s="121"/>
      <c r="F15" s="119"/>
      <c r="G15" s="121"/>
      <c r="H15" s="119"/>
      <c r="I15" s="107"/>
      <c r="J15" s="121">
        <f t="shared" si="0"/>
        <v>0</v>
      </c>
      <c r="K15" s="119">
        <f t="shared" si="0"/>
        <v>0</v>
      </c>
      <c r="L15" s="125">
        <f t="shared" si="1"/>
        <v>0</v>
      </c>
      <c r="M15" s="106"/>
      <c r="N15" s="121">
        <v>30</v>
      </c>
      <c r="O15" s="119">
        <v>240</v>
      </c>
    </row>
    <row r="16" spans="1:15">
      <c r="A16" s="353"/>
      <c r="B16" s="119" t="s">
        <v>60</v>
      </c>
      <c r="C16" s="120"/>
      <c r="D16" s="119"/>
      <c r="E16" s="121"/>
      <c r="F16" s="119"/>
      <c r="G16" s="121"/>
      <c r="H16" s="119"/>
      <c r="I16" s="107"/>
      <c r="J16" s="121">
        <f t="shared" si="0"/>
        <v>0</v>
      </c>
      <c r="K16" s="119">
        <f t="shared" si="0"/>
        <v>0</v>
      </c>
      <c r="L16" s="125">
        <f t="shared" si="1"/>
        <v>0</v>
      </c>
      <c r="M16" s="106"/>
      <c r="N16" s="121">
        <v>30</v>
      </c>
      <c r="O16" s="119">
        <v>240</v>
      </c>
    </row>
    <row r="17" spans="1:15">
      <c r="A17" s="353"/>
      <c r="B17" s="119" t="s">
        <v>61</v>
      </c>
      <c r="C17" s="120"/>
      <c r="D17" s="119"/>
      <c r="E17" s="121"/>
      <c r="F17" s="119"/>
      <c r="G17" s="121"/>
      <c r="H17" s="119"/>
      <c r="I17" s="107"/>
      <c r="J17" s="121">
        <f t="shared" si="0"/>
        <v>0</v>
      </c>
      <c r="K17" s="119">
        <f t="shared" si="0"/>
        <v>0</v>
      </c>
      <c r="L17" s="125">
        <f t="shared" si="1"/>
        <v>0</v>
      </c>
      <c r="M17" s="106"/>
      <c r="N17" s="121">
        <v>30</v>
      </c>
      <c r="O17" s="119">
        <v>240</v>
      </c>
    </row>
    <row r="18" spans="1:15">
      <c r="A18" s="353"/>
      <c r="B18" s="119" t="s">
        <v>62</v>
      </c>
      <c r="C18" s="120"/>
      <c r="D18" s="119"/>
      <c r="E18" s="121"/>
      <c r="F18" s="119"/>
      <c r="G18" s="121"/>
      <c r="H18" s="119"/>
      <c r="I18" s="107"/>
      <c r="J18" s="121">
        <f t="shared" si="0"/>
        <v>0</v>
      </c>
      <c r="K18" s="119">
        <f t="shared" si="0"/>
        <v>0</v>
      </c>
      <c r="L18" s="125">
        <f t="shared" si="1"/>
        <v>0</v>
      </c>
      <c r="M18" s="106"/>
      <c r="N18" s="121">
        <v>30</v>
      </c>
      <c r="O18" s="119">
        <v>240</v>
      </c>
    </row>
    <row r="19" spans="1:15">
      <c r="A19" s="353"/>
      <c r="B19" s="119" t="s">
        <v>63</v>
      </c>
      <c r="C19" s="120"/>
      <c r="D19" s="119"/>
      <c r="E19" s="121"/>
      <c r="F19" s="119"/>
      <c r="G19" s="121"/>
      <c r="H19" s="119"/>
      <c r="I19" s="107"/>
      <c r="J19" s="121">
        <f t="shared" si="0"/>
        <v>0</v>
      </c>
      <c r="K19" s="119">
        <f t="shared" si="0"/>
        <v>0</v>
      </c>
      <c r="L19" s="125">
        <f t="shared" si="1"/>
        <v>0</v>
      </c>
      <c r="M19" s="106"/>
      <c r="N19" s="121">
        <v>300</v>
      </c>
      <c r="O19" s="119">
        <v>180</v>
      </c>
    </row>
    <row r="20" spans="1:15">
      <c r="A20" s="353"/>
      <c r="B20" s="119" t="s">
        <v>64</v>
      </c>
      <c r="C20" s="120"/>
      <c r="D20" s="119"/>
      <c r="E20" s="121"/>
      <c r="F20" s="119"/>
      <c r="G20" s="121"/>
      <c r="H20" s="119"/>
      <c r="I20" s="107"/>
      <c r="J20" s="121">
        <f t="shared" si="0"/>
        <v>0</v>
      </c>
      <c r="K20" s="119">
        <f t="shared" si="0"/>
        <v>0</v>
      </c>
      <c r="L20" s="125">
        <f t="shared" si="1"/>
        <v>0</v>
      </c>
      <c r="M20" s="106"/>
      <c r="N20" s="121">
        <v>30</v>
      </c>
      <c r="O20" s="119">
        <v>180</v>
      </c>
    </row>
    <row r="21" spans="1:15">
      <c r="A21" s="353"/>
      <c r="B21" s="119" t="s">
        <v>65</v>
      </c>
      <c r="C21" s="120"/>
      <c r="D21" s="126"/>
      <c r="E21" s="121"/>
      <c r="F21" s="126"/>
      <c r="G21" s="121"/>
      <c r="H21" s="126"/>
      <c r="I21" s="107"/>
      <c r="J21" s="121">
        <f t="shared" si="0"/>
        <v>0</v>
      </c>
      <c r="K21" s="124"/>
      <c r="L21" s="125">
        <f t="shared" si="1"/>
        <v>0</v>
      </c>
      <c r="M21" s="106"/>
      <c r="N21" s="121">
        <v>270</v>
      </c>
      <c r="O21" s="126"/>
    </row>
    <row r="22" spans="1:15">
      <c r="A22" s="353"/>
      <c r="B22" s="119" t="s">
        <v>66</v>
      </c>
      <c r="C22" s="120"/>
      <c r="D22" s="126"/>
      <c r="E22" s="127"/>
      <c r="F22" s="126"/>
      <c r="G22" s="127"/>
      <c r="H22" s="126"/>
      <c r="I22" s="107"/>
      <c r="J22" s="121">
        <f t="shared" si="0"/>
        <v>0</v>
      </c>
      <c r="K22" s="124"/>
      <c r="L22" s="125">
        <f t="shared" si="1"/>
        <v>0</v>
      </c>
      <c r="M22" s="106"/>
      <c r="N22" s="121">
        <v>30</v>
      </c>
      <c r="O22" s="126"/>
    </row>
    <row r="23" spans="1:15" ht="13.5" thickBot="1">
      <c r="A23" s="354"/>
      <c r="B23" s="223" t="s">
        <v>69</v>
      </c>
      <c r="C23" s="129"/>
      <c r="D23" s="126"/>
      <c r="E23" s="130"/>
      <c r="F23" s="126"/>
      <c r="G23" s="130"/>
      <c r="H23" s="126"/>
      <c r="I23" s="107"/>
      <c r="J23" s="131">
        <f t="shared" si="0"/>
        <v>0</v>
      </c>
      <c r="K23" s="132"/>
      <c r="L23" s="128">
        <f t="shared" si="1"/>
        <v>0</v>
      </c>
      <c r="M23" s="106"/>
      <c r="N23" s="130">
        <v>90</v>
      </c>
      <c r="O23" s="133"/>
    </row>
    <row r="24" spans="1:15" s="138" customFormat="1">
      <c r="A24" s="360" t="s">
        <v>88</v>
      </c>
      <c r="B24" s="118" t="s">
        <v>89</v>
      </c>
      <c r="C24" s="134"/>
      <c r="D24" s="135"/>
      <c r="E24" s="134"/>
      <c r="F24" s="135"/>
      <c r="G24" s="134"/>
      <c r="H24" s="135"/>
      <c r="I24" s="105"/>
      <c r="J24" s="136"/>
      <c r="K24" s="115">
        <f>(D24+F24+H24)*30</f>
        <v>0</v>
      </c>
      <c r="L24" s="137">
        <f t="shared" si="1"/>
        <v>0</v>
      </c>
      <c r="M24" s="105"/>
      <c r="N24" s="134"/>
      <c r="O24" s="135">
        <v>240</v>
      </c>
    </row>
    <row r="25" spans="1:15" s="138" customFormat="1">
      <c r="A25" s="361"/>
      <c r="B25" s="125" t="s">
        <v>90</v>
      </c>
      <c r="C25" s="139"/>
      <c r="D25" s="119"/>
      <c r="E25" s="139"/>
      <c r="F25" s="119"/>
      <c r="G25" s="139"/>
      <c r="H25" s="119"/>
      <c r="I25" s="105"/>
      <c r="J25" s="139"/>
      <c r="K25" s="115">
        <f t="shared" ref="K25:K27" si="2">(D25+F25+H25)*30</f>
        <v>0</v>
      </c>
      <c r="L25" s="140">
        <f t="shared" si="1"/>
        <v>0</v>
      </c>
      <c r="M25" s="105"/>
      <c r="N25" s="139"/>
      <c r="O25" s="119">
        <v>240</v>
      </c>
    </row>
    <row r="26" spans="1:15" s="138" customFormat="1">
      <c r="A26" s="361"/>
      <c r="B26" s="125" t="s">
        <v>91</v>
      </c>
      <c r="C26" s="139"/>
      <c r="D26" s="119"/>
      <c r="E26" s="139"/>
      <c r="F26" s="119"/>
      <c r="G26" s="139"/>
      <c r="H26" s="119"/>
      <c r="I26" s="105"/>
      <c r="J26" s="139"/>
      <c r="K26" s="115">
        <f t="shared" si="2"/>
        <v>0</v>
      </c>
      <c r="L26" s="140">
        <f t="shared" si="1"/>
        <v>0</v>
      </c>
      <c r="M26" s="105"/>
      <c r="N26" s="139"/>
      <c r="O26" s="119">
        <v>240</v>
      </c>
    </row>
    <row r="27" spans="1:15" s="138" customFormat="1" ht="13.5" thickBot="1">
      <c r="A27" s="362"/>
      <c r="B27" s="128" t="s">
        <v>92</v>
      </c>
      <c r="C27" s="141"/>
      <c r="D27" s="142"/>
      <c r="E27" s="141"/>
      <c r="F27" s="142"/>
      <c r="G27" s="141"/>
      <c r="H27" s="142"/>
      <c r="I27" s="105"/>
      <c r="J27" s="141"/>
      <c r="K27" s="115">
        <f t="shared" si="2"/>
        <v>0</v>
      </c>
      <c r="L27" s="128">
        <f t="shared" si="1"/>
        <v>0</v>
      </c>
      <c r="M27" s="105"/>
      <c r="N27" s="141"/>
      <c r="O27" s="142">
        <v>240</v>
      </c>
    </row>
    <row r="28" spans="1:15">
      <c r="A28" s="363" t="s">
        <v>93</v>
      </c>
      <c r="B28" s="115" t="s">
        <v>94</v>
      </c>
      <c r="C28" s="366"/>
      <c r="D28" s="367"/>
      <c r="E28" s="368"/>
      <c r="F28" s="367"/>
      <c r="G28" s="368"/>
      <c r="H28" s="367"/>
      <c r="I28" s="107"/>
      <c r="J28" s="117"/>
      <c r="K28" s="115">
        <f>(C28+E28+G28)*30</f>
        <v>0</v>
      </c>
      <c r="L28" s="117">
        <f>SUM(C28:H28)*30</f>
        <v>0</v>
      </c>
      <c r="M28" s="143"/>
      <c r="N28" s="117"/>
      <c r="O28" s="115">
        <v>120</v>
      </c>
    </row>
    <row r="29" spans="1:15">
      <c r="A29" s="364"/>
      <c r="B29" s="119" t="s">
        <v>95</v>
      </c>
      <c r="C29" s="369"/>
      <c r="D29" s="370"/>
      <c r="E29" s="371"/>
      <c r="F29" s="370"/>
      <c r="G29" s="371"/>
      <c r="H29" s="370"/>
      <c r="I29" s="107"/>
      <c r="J29" s="121"/>
      <c r="K29" s="119">
        <f>(C29+E29+G29)*30</f>
        <v>0</v>
      </c>
      <c r="L29" s="121">
        <f>SUM(C29:H29)*30</f>
        <v>0</v>
      </c>
      <c r="M29" s="143"/>
      <c r="N29" s="121"/>
      <c r="O29" s="119">
        <v>120</v>
      </c>
    </row>
    <row r="30" spans="1:15">
      <c r="A30" s="364"/>
      <c r="B30" s="119" t="s">
        <v>67</v>
      </c>
      <c r="C30" s="369"/>
      <c r="D30" s="370"/>
      <c r="E30" s="369"/>
      <c r="F30" s="370"/>
      <c r="G30" s="369"/>
      <c r="H30" s="370"/>
      <c r="I30" s="107"/>
      <c r="J30" s="121"/>
      <c r="K30" s="119">
        <f t="shared" ref="K30:K33" si="3">(C30+E30+G30)*30</f>
        <v>0</v>
      </c>
      <c r="L30" s="121">
        <f>SUM(C30:H30)*30</f>
        <v>0</v>
      </c>
      <c r="M30" s="143"/>
      <c r="N30" s="121"/>
      <c r="O30" s="119">
        <v>30</v>
      </c>
    </row>
    <row r="31" spans="1:15">
      <c r="A31" s="364"/>
      <c r="B31" s="144" t="s">
        <v>96</v>
      </c>
      <c r="C31" s="369"/>
      <c r="D31" s="370"/>
      <c r="E31" s="369"/>
      <c r="F31" s="370"/>
      <c r="G31" s="369"/>
      <c r="H31" s="370"/>
      <c r="I31" s="107"/>
      <c r="J31" s="121"/>
      <c r="K31" s="119">
        <f t="shared" si="3"/>
        <v>0</v>
      </c>
      <c r="L31" s="121">
        <f>SUM(C31:H31)*30</f>
        <v>0</v>
      </c>
      <c r="M31" s="143"/>
      <c r="N31" s="121"/>
      <c r="O31" s="119">
        <v>30</v>
      </c>
    </row>
    <row r="32" spans="1:15">
      <c r="A32" s="364"/>
      <c r="B32" s="119" t="s">
        <v>97</v>
      </c>
      <c r="C32" s="369"/>
      <c r="D32" s="370"/>
      <c r="E32" s="369"/>
      <c r="F32" s="370"/>
      <c r="G32" s="369"/>
      <c r="H32" s="370"/>
      <c r="I32" s="107"/>
      <c r="J32" s="121"/>
      <c r="K32" s="119">
        <f t="shared" si="3"/>
        <v>0</v>
      </c>
      <c r="L32" s="121">
        <f t="shared" ref="L32:L34" si="4">SUM(C32:H32)*30</f>
        <v>0</v>
      </c>
      <c r="M32" s="143"/>
      <c r="N32" s="121"/>
      <c r="O32" s="119">
        <v>30</v>
      </c>
    </row>
    <row r="33" spans="1:15">
      <c r="A33" s="364"/>
      <c r="B33" s="144" t="s">
        <v>98</v>
      </c>
      <c r="C33" s="369"/>
      <c r="D33" s="370"/>
      <c r="E33" s="369"/>
      <c r="F33" s="370"/>
      <c r="G33" s="369"/>
      <c r="H33" s="370"/>
      <c r="I33" s="107"/>
      <c r="J33" s="121"/>
      <c r="K33" s="119">
        <f t="shared" si="3"/>
        <v>0</v>
      </c>
      <c r="L33" s="121">
        <f t="shared" si="4"/>
        <v>0</v>
      </c>
      <c r="M33" s="143"/>
      <c r="N33" s="121"/>
      <c r="O33" s="119">
        <v>30</v>
      </c>
    </row>
    <row r="34" spans="1:15" ht="13.5" thickBot="1">
      <c r="A34" s="365"/>
      <c r="B34" s="145" t="s">
        <v>99</v>
      </c>
      <c r="C34" s="372"/>
      <c r="D34" s="373"/>
      <c r="E34" s="372"/>
      <c r="F34" s="373"/>
      <c r="G34" s="372"/>
      <c r="H34" s="373"/>
      <c r="I34" s="107"/>
      <c r="J34" s="146"/>
      <c r="K34" s="142">
        <f>(C34+E34+G34)*30</f>
        <v>0</v>
      </c>
      <c r="L34" s="146">
        <f t="shared" si="4"/>
        <v>0</v>
      </c>
      <c r="M34" s="143"/>
      <c r="N34" s="146"/>
      <c r="O34" s="142">
        <v>30</v>
      </c>
    </row>
    <row r="35" spans="1:15" ht="13.5" thickBot="1">
      <c r="A35" s="105"/>
      <c r="B35" s="105"/>
      <c r="C35" s="105"/>
      <c r="D35" s="105"/>
      <c r="E35" s="105"/>
      <c r="F35" s="105"/>
      <c r="G35" s="105"/>
      <c r="H35" s="105"/>
      <c r="J35" s="105"/>
      <c r="K35" s="105"/>
      <c r="L35" s="105"/>
      <c r="M35" s="105"/>
      <c r="N35" s="105"/>
      <c r="O35" s="105"/>
    </row>
    <row r="36" spans="1:15" ht="15.75" thickBot="1">
      <c r="A36" s="105"/>
      <c r="B36" s="147" t="s">
        <v>100</v>
      </c>
      <c r="C36" s="375">
        <f>SUM(C8:D34)</f>
        <v>0</v>
      </c>
      <c r="D36" s="376"/>
      <c r="E36" s="375">
        <f>SUM(E8:F34)</f>
        <v>0</v>
      </c>
      <c r="F36" s="376"/>
      <c r="G36" s="375">
        <f>SUM(G8:H34)</f>
        <v>0</v>
      </c>
      <c r="H36" s="376"/>
      <c r="J36" s="148">
        <f>SUM(J8:J34)</f>
        <v>0</v>
      </c>
      <c r="K36" s="148">
        <f>SUM(K8:K34)</f>
        <v>0</v>
      </c>
      <c r="L36" s="148">
        <f>SUM(L8:L34)</f>
        <v>0</v>
      </c>
      <c r="M36" s="105"/>
      <c r="N36" s="148">
        <f>SUM(N8:N34)</f>
        <v>1830</v>
      </c>
      <c r="O36" s="148">
        <v>870</v>
      </c>
    </row>
    <row r="37" spans="1:15" ht="15" customHeight="1">
      <c r="A37" s="105"/>
      <c r="B37" s="105"/>
      <c r="C37" s="377" t="str">
        <f>IF(C36&lt;C6,"za mało godzin",IF(C36&gt;C6,"za dużo godzin"," "))</f>
        <v>za mało godzin</v>
      </c>
      <c r="D37" s="378"/>
      <c r="E37" s="377" t="str">
        <f>IF(E36&lt;E6,"za mało godzin",IF(E36&gt;E6,"za dużo godzin"," "))</f>
        <v>za mało godzin</v>
      </c>
      <c r="F37" s="378"/>
      <c r="G37" s="377" t="str">
        <f>IF(G36&lt;G6,"za mało godzin",IF(G36&gt;G6,"za dużo godzin"," "))</f>
        <v>za mało godzin</v>
      </c>
      <c r="H37" s="378"/>
      <c r="J37" s="374" t="str">
        <f>IF(K36&lt;O36,"za mało godzin na rozszerzenie i uzupełnienie"," ")</f>
        <v>za mało godzin na rozszerzenie i uzupełnienie</v>
      </c>
      <c r="K37" s="374"/>
      <c r="L37" s="105"/>
      <c r="M37" s="105"/>
      <c r="N37" s="105"/>
      <c r="O37" s="105"/>
    </row>
    <row r="38" spans="1:15" ht="15.75" thickBot="1">
      <c r="B38" s="149"/>
      <c r="C38" s="150" t="str">
        <f>IF(C36&lt;C6,"brakuje",IF(C36&gt;C6,"do zdjęcia"," "))</f>
        <v>brakuje</v>
      </c>
      <c r="D38" s="151">
        <f>IF(C36&lt;C6,C6-C36,IF(C36&gt;C6,C36-C6,"  "))</f>
        <v>30</v>
      </c>
      <c r="E38" s="150" t="str">
        <f>IF(E36&lt;E6,"brakuje",IF(E36&gt;E6,"do zdjęcia"," "))</f>
        <v>brakuje</v>
      </c>
      <c r="F38" s="151">
        <f>IF(E36&lt;E6,E6-E36,IF(E36&gt;E6,E36-E6,"  "))</f>
        <v>32</v>
      </c>
      <c r="G38" s="150" t="str">
        <f>IF(G36&lt;G6,"brakuje",IF(G36&gt;G6,"do zdjęcia"," "))</f>
        <v>brakuje</v>
      </c>
      <c r="H38" s="151">
        <f>IF(G36&lt;G6,G6-G36,IF(G36&gt;G6,G36-G6,"  "))</f>
        <v>29</v>
      </c>
      <c r="J38" s="374"/>
      <c r="K38" s="374"/>
    </row>
    <row r="39" spans="1:15">
      <c r="J39" s="374"/>
      <c r="K39" s="374"/>
    </row>
  </sheetData>
  <protectedRanges>
    <protectedRange sqref="C8:H34" name="Rozstęp1"/>
  </protectedRanges>
  <dataConsolidate/>
  <mergeCells count="45">
    <mergeCell ref="J37:K39"/>
    <mergeCell ref="C36:D36"/>
    <mergeCell ref="E36:F36"/>
    <mergeCell ref="G36:H36"/>
    <mergeCell ref="C37:D37"/>
    <mergeCell ref="E37:F37"/>
    <mergeCell ref="G37:H37"/>
    <mergeCell ref="G32:H32"/>
    <mergeCell ref="C33:D33"/>
    <mergeCell ref="E33:F33"/>
    <mergeCell ref="G33:H33"/>
    <mergeCell ref="C34:D34"/>
    <mergeCell ref="E34:F34"/>
    <mergeCell ref="G34:H34"/>
    <mergeCell ref="A24:A27"/>
    <mergeCell ref="A28:A34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J6:L6"/>
    <mergeCell ref="N6:O6"/>
    <mergeCell ref="A8:A23"/>
    <mergeCell ref="J9:J10"/>
    <mergeCell ref="K9:K10"/>
    <mergeCell ref="L9:L10"/>
    <mergeCell ref="N9:N10"/>
    <mergeCell ref="O9:O10"/>
    <mergeCell ref="C5:D5"/>
    <mergeCell ref="E5:F5"/>
    <mergeCell ref="G5:H5"/>
    <mergeCell ref="B6:B7"/>
    <mergeCell ref="C6:D6"/>
    <mergeCell ref="E6:F6"/>
    <mergeCell ref="G6:H6"/>
  </mergeCells>
  <phoneticPr fontId="0" type="noConversion"/>
  <conditionalFormatting sqref="K36:L36">
    <cfRule type="cellIs" dxfId="56" priority="30" operator="lessThan">
      <formula>870</formula>
    </cfRule>
  </conditionalFormatting>
  <conditionalFormatting sqref="K12">
    <cfRule type="cellIs" dxfId="55" priority="29" operator="between">
      <formula>1</formula>
      <formula>$O$12-1</formula>
    </cfRule>
  </conditionalFormatting>
  <conditionalFormatting sqref="K13">
    <cfRule type="cellIs" dxfId="54" priority="28" operator="between">
      <formula>1</formula>
      <formula>$O$13-1</formula>
    </cfRule>
  </conditionalFormatting>
  <conditionalFormatting sqref="K15">
    <cfRule type="cellIs" dxfId="53" priority="27" operator="between">
      <formula>1</formula>
      <formula>$O$15-1</formula>
    </cfRule>
  </conditionalFormatting>
  <conditionalFormatting sqref="K16">
    <cfRule type="cellIs" dxfId="52" priority="26" operator="between">
      <formula>1</formula>
      <formula>$O$16-1</formula>
    </cfRule>
  </conditionalFormatting>
  <conditionalFormatting sqref="K17:K20">
    <cfRule type="cellIs" dxfId="51" priority="25" operator="between">
      <formula>1</formula>
      <formula>$O$20-1</formula>
    </cfRule>
  </conditionalFormatting>
  <conditionalFormatting sqref="K28">
    <cfRule type="cellIs" dxfId="50" priority="24" operator="between">
      <formula>1</formula>
      <formula>$O$28-1</formula>
    </cfRule>
  </conditionalFormatting>
  <conditionalFormatting sqref="G36:H36">
    <cfRule type="cellIs" dxfId="49" priority="23" operator="notEqual">
      <formula>$G$6</formula>
    </cfRule>
  </conditionalFormatting>
  <conditionalFormatting sqref="J8">
    <cfRule type="cellIs" dxfId="48" priority="22" operator="lessThan">
      <formula>$N$8</formula>
    </cfRule>
  </conditionalFormatting>
  <conditionalFormatting sqref="J9:J10">
    <cfRule type="cellIs" dxfId="47" priority="21" operator="lessThan">
      <formula>$N$9</formula>
    </cfRule>
  </conditionalFormatting>
  <conditionalFormatting sqref="J11">
    <cfRule type="cellIs" dxfId="46" priority="20" operator="lessThan">
      <formula>N11</formula>
    </cfRule>
  </conditionalFormatting>
  <conditionalFormatting sqref="J12">
    <cfRule type="cellIs" dxfId="45" priority="19" operator="lessThan">
      <formula>$N$12</formula>
    </cfRule>
  </conditionalFormatting>
  <conditionalFormatting sqref="J13">
    <cfRule type="cellIs" dxfId="44" priority="18" operator="lessThan">
      <formula>$N$13</formula>
    </cfRule>
  </conditionalFormatting>
  <conditionalFormatting sqref="J14">
    <cfRule type="cellIs" dxfId="43" priority="17" operator="lessThan">
      <formula>$N$14</formula>
    </cfRule>
  </conditionalFormatting>
  <conditionalFormatting sqref="J15">
    <cfRule type="cellIs" dxfId="42" priority="16" operator="lessThan">
      <formula>$N$15</formula>
    </cfRule>
  </conditionalFormatting>
  <conditionalFormatting sqref="J16">
    <cfRule type="cellIs" dxfId="41" priority="15" operator="lessThan">
      <formula>$N$16</formula>
    </cfRule>
  </conditionalFormatting>
  <conditionalFormatting sqref="J17">
    <cfRule type="cellIs" dxfId="40" priority="14" operator="lessThan">
      <formula>$N$17</formula>
    </cfRule>
  </conditionalFormatting>
  <conditionalFormatting sqref="J18">
    <cfRule type="cellIs" dxfId="39" priority="13" operator="lessThan">
      <formula>$N$18</formula>
    </cfRule>
  </conditionalFormatting>
  <conditionalFormatting sqref="J19">
    <cfRule type="cellIs" dxfId="38" priority="12" operator="lessThan">
      <formula>$N$19</formula>
    </cfRule>
  </conditionalFormatting>
  <conditionalFormatting sqref="J20">
    <cfRule type="cellIs" dxfId="37" priority="11" operator="lessThan">
      <formula>$N$20</formula>
    </cfRule>
  </conditionalFormatting>
  <conditionalFormatting sqref="J21">
    <cfRule type="cellIs" dxfId="36" priority="10" operator="lessThan">
      <formula>$N$21</formula>
    </cfRule>
  </conditionalFormatting>
  <conditionalFormatting sqref="J22">
    <cfRule type="cellIs" dxfId="35" priority="9" operator="lessThan">
      <formula>$N$22</formula>
    </cfRule>
  </conditionalFormatting>
  <conditionalFormatting sqref="J23">
    <cfRule type="cellIs" dxfId="34" priority="8" operator="lessThan">
      <formula>$N$27</formula>
    </cfRule>
  </conditionalFormatting>
  <conditionalFormatting sqref="K8">
    <cfRule type="cellIs" dxfId="33" priority="7" operator="between">
      <formula>1</formula>
      <formula>$O$8-1</formula>
    </cfRule>
  </conditionalFormatting>
  <conditionalFormatting sqref="K9:K10">
    <cfRule type="cellIs" dxfId="32" priority="6" operator="between">
      <formula>1</formula>
      <formula>$O$9-1</formula>
    </cfRule>
  </conditionalFormatting>
  <conditionalFormatting sqref="K29:K33">
    <cfRule type="cellIs" dxfId="31" priority="5" operator="between">
      <formula>1</formula>
      <formula>$O$33-1</formula>
    </cfRule>
  </conditionalFormatting>
  <conditionalFormatting sqref="K24:K27">
    <cfRule type="cellIs" dxfId="30" priority="4" operator="between">
      <formula>1</formula>
      <formula>$O$27-1</formula>
    </cfRule>
  </conditionalFormatting>
  <conditionalFormatting sqref="C36:D36">
    <cfRule type="cellIs" dxfId="29" priority="3" operator="notEqual">
      <formula>$C$6</formula>
    </cfRule>
  </conditionalFormatting>
  <conditionalFormatting sqref="E36:F36">
    <cfRule type="cellIs" dxfId="28" priority="2" operator="notEqual">
      <formula>$E$6</formula>
    </cfRule>
  </conditionalFormatting>
  <conditionalFormatting sqref="K34">
    <cfRule type="cellIs" dxfId="27" priority="1" operator="between">
      <formula>1</formula>
      <formula>$O$34-1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4"/>
  <sheetViews>
    <sheetView workbookViewId="0">
      <selection activeCell="R29" sqref="R29"/>
    </sheetView>
  </sheetViews>
  <sheetFormatPr defaultRowHeight="12.75"/>
  <cols>
    <col min="1" max="1" width="9.140625" style="103"/>
    <col min="2" max="2" width="30.42578125" style="103" customWidth="1"/>
    <col min="3" max="3" width="8.5703125" style="103" customWidth="1"/>
    <col min="4" max="10" width="9.140625" style="103"/>
    <col min="11" max="11" width="3.5703125" style="103" customWidth="1"/>
    <col min="12" max="14" width="9.140625" style="103"/>
    <col min="15" max="15" width="3.5703125" style="103" customWidth="1"/>
    <col min="16" max="16384" width="9.140625" style="103"/>
  </cols>
  <sheetData>
    <row r="1" spans="1:17">
      <c r="A1" s="152" t="s">
        <v>101</v>
      </c>
      <c r="B1" s="152"/>
      <c r="C1" s="152"/>
    </row>
    <row r="2" spans="1:17">
      <c r="A2" s="152" t="s">
        <v>102</v>
      </c>
      <c r="B2" s="152"/>
      <c r="C2" s="152"/>
    </row>
    <row r="4" spans="1:17" ht="13.5" thickBot="1">
      <c r="A4" s="152"/>
      <c r="B4" s="152"/>
      <c r="C4" s="153"/>
      <c r="D4" s="153"/>
      <c r="E4" s="153"/>
      <c r="F4" s="153"/>
      <c r="G4" s="153"/>
      <c r="H4" s="153"/>
      <c r="I4" s="153"/>
      <c r="J4" s="153"/>
    </row>
    <row r="5" spans="1:17" ht="13.5" thickBot="1">
      <c r="A5" s="154"/>
      <c r="B5" s="155"/>
      <c r="C5" s="395" t="s">
        <v>75</v>
      </c>
      <c r="D5" s="396"/>
      <c r="E5" s="395" t="s">
        <v>76</v>
      </c>
      <c r="F5" s="396"/>
      <c r="G5" s="395" t="s">
        <v>77</v>
      </c>
      <c r="H5" s="396"/>
      <c r="I5" s="395" t="s">
        <v>103</v>
      </c>
      <c r="J5" s="396"/>
      <c r="L5" s="154"/>
      <c r="M5" s="154"/>
      <c r="N5" s="154"/>
      <c r="O5" s="154"/>
      <c r="P5" s="154"/>
      <c r="Q5" s="154"/>
    </row>
    <row r="6" spans="1:17" ht="31.5" customHeight="1" thickBot="1">
      <c r="A6" s="155"/>
      <c r="B6" s="397" t="s">
        <v>78</v>
      </c>
      <c r="C6" s="399">
        <v>33</v>
      </c>
      <c r="D6" s="400"/>
      <c r="E6" s="401">
        <v>35</v>
      </c>
      <c r="F6" s="400"/>
      <c r="G6" s="399">
        <v>34</v>
      </c>
      <c r="H6" s="400"/>
      <c r="I6" s="399">
        <v>31</v>
      </c>
      <c r="J6" s="400"/>
      <c r="K6" s="107"/>
      <c r="L6" s="379" t="s">
        <v>79</v>
      </c>
      <c r="M6" s="379"/>
      <c r="N6" s="380"/>
      <c r="O6" s="156"/>
      <c r="P6" s="381" t="s">
        <v>80</v>
      </c>
      <c r="Q6" s="382"/>
    </row>
    <row r="7" spans="1:17" ht="13.5" thickBot="1">
      <c r="A7" s="157"/>
      <c r="B7" s="398"/>
      <c r="C7" s="158" t="s">
        <v>81</v>
      </c>
      <c r="D7" s="159" t="s">
        <v>82</v>
      </c>
      <c r="E7" s="158" t="s">
        <v>81</v>
      </c>
      <c r="F7" s="159" t="s">
        <v>82</v>
      </c>
      <c r="G7" s="158" t="s">
        <v>81</v>
      </c>
      <c r="H7" s="159" t="s">
        <v>82</v>
      </c>
      <c r="I7" s="158" t="s">
        <v>81</v>
      </c>
      <c r="J7" s="159" t="s">
        <v>82</v>
      </c>
      <c r="K7" s="107"/>
      <c r="L7" s="160" t="s">
        <v>81</v>
      </c>
      <c r="M7" s="161" t="s">
        <v>82</v>
      </c>
      <c r="N7" s="162" t="s">
        <v>83</v>
      </c>
      <c r="O7" s="163"/>
      <c r="P7" s="160" t="s">
        <v>81</v>
      </c>
      <c r="Q7" s="161" t="s">
        <v>82</v>
      </c>
    </row>
    <row r="8" spans="1:17" ht="15" customHeight="1">
      <c r="A8" s="383" t="s">
        <v>84</v>
      </c>
      <c r="B8" s="164" t="s">
        <v>52</v>
      </c>
      <c r="C8" s="116"/>
      <c r="D8" s="115"/>
      <c r="E8" s="117"/>
      <c r="F8" s="115"/>
      <c r="G8" s="117"/>
      <c r="H8" s="115"/>
      <c r="I8" s="117"/>
      <c r="J8" s="115"/>
      <c r="K8" s="107"/>
      <c r="L8" s="165">
        <f>(C8+E8+G8+I8)*30</f>
        <v>0</v>
      </c>
      <c r="M8" s="164">
        <f>(D8+F8+H8+J8)*30</f>
        <v>0</v>
      </c>
      <c r="N8" s="166">
        <f>SUM(C8:J8)*30</f>
        <v>0</v>
      </c>
      <c r="O8" s="156"/>
      <c r="P8" s="165">
        <v>360</v>
      </c>
      <c r="Q8" s="164">
        <v>240</v>
      </c>
    </row>
    <row r="9" spans="1:17">
      <c r="A9" s="384"/>
      <c r="B9" s="167" t="s">
        <v>85</v>
      </c>
      <c r="C9" s="120"/>
      <c r="D9" s="119"/>
      <c r="E9" s="121"/>
      <c r="F9" s="119"/>
      <c r="G9" s="121"/>
      <c r="H9" s="119"/>
      <c r="I9" s="121"/>
      <c r="J9" s="119"/>
      <c r="K9" s="107"/>
      <c r="L9" s="386">
        <f>(C9+C10+E9+E10+G9+G10+I9+I10)*30</f>
        <v>0</v>
      </c>
      <c r="M9" s="388">
        <f>(D9+D10+F9+F10+H9+H10+J9+J10)*30</f>
        <v>0</v>
      </c>
      <c r="N9" s="390">
        <f>SUM(C9:G10)*30</f>
        <v>0</v>
      </c>
      <c r="O9" s="156"/>
      <c r="P9" s="391">
        <v>450</v>
      </c>
      <c r="Q9" s="393">
        <v>180</v>
      </c>
    </row>
    <row r="10" spans="1:17">
      <c r="A10" s="384"/>
      <c r="B10" s="167" t="s">
        <v>85</v>
      </c>
      <c r="C10" s="120"/>
      <c r="D10" s="119"/>
      <c r="E10" s="121"/>
      <c r="F10" s="119"/>
      <c r="G10" s="121"/>
      <c r="H10" s="119"/>
      <c r="I10" s="121"/>
      <c r="J10" s="119"/>
      <c r="K10" s="107"/>
      <c r="L10" s="387"/>
      <c r="M10" s="389"/>
      <c r="N10" s="390"/>
      <c r="O10" s="156"/>
      <c r="P10" s="392"/>
      <c r="Q10" s="394"/>
    </row>
    <row r="11" spans="1:17">
      <c r="A11" s="384"/>
      <c r="B11" s="167" t="s">
        <v>86</v>
      </c>
      <c r="C11" s="120"/>
      <c r="D11" s="122"/>
      <c r="E11" s="121"/>
      <c r="F11" s="122"/>
      <c r="G11" s="123"/>
      <c r="H11" s="122"/>
      <c r="I11" s="123"/>
      <c r="J11" s="122"/>
      <c r="K11" s="107"/>
      <c r="L11" s="165">
        <f>(C11+E11+G11+I11)*30</f>
        <v>0</v>
      </c>
      <c r="M11" s="122"/>
      <c r="N11" s="168">
        <f>SUM(C11:J11)*30</f>
        <v>0</v>
      </c>
      <c r="O11" s="156"/>
      <c r="P11" s="169">
        <v>30</v>
      </c>
      <c r="Q11" s="122"/>
    </row>
    <row r="12" spans="1:17">
      <c r="A12" s="384"/>
      <c r="B12" s="167" t="s">
        <v>57</v>
      </c>
      <c r="C12" s="120"/>
      <c r="D12" s="119"/>
      <c r="E12" s="121"/>
      <c r="F12" s="119"/>
      <c r="G12" s="121"/>
      <c r="H12" s="119"/>
      <c r="I12" s="121"/>
      <c r="J12" s="119"/>
      <c r="K12" s="107"/>
      <c r="L12" s="165">
        <f>(C12+E12+G12+I12)*30</f>
        <v>0</v>
      </c>
      <c r="M12" s="164">
        <f>(D12+F12+H12+J12)*30</f>
        <v>0</v>
      </c>
      <c r="N12" s="168">
        <f>SUM(C12:J12)*30</f>
        <v>0</v>
      </c>
      <c r="O12" s="156"/>
      <c r="P12" s="169">
        <v>60</v>
      </c>
      <c r="Q12" s="167">
        <v>240</v>
      </c>
    </row>
    <row r="13" spans="1:17">
      <c r="A13" s="384"/>
      <c r="B13" s="167" t="s">
        <v>58</v>
      </c>
      <c r="C13" s="120"/>
      <c r="D13" s="119"/>
      <c r="E13" s="121"/>
      <c r="F13" s="119"/>
      <c r="G13" s="121"/>
      <c r="H13" s="119"/>
      <c r="I13" s="121"/>
      <c r="J13" s="119"/>
      <c r="K13" s="107"/>
      <c r="L13" s="165">
        <f t="shared" ref="L13:M23" si="0">(C13+E13+G13+I13)*30</f>
        <v>0</v>
      </c>
      <c r="M13" s="164">
        <f>(D13+F13+H13+J13)*30</f>
        <v>0</v>
      </c>
      <c r="N13" s="168">
        <f t="shared" ref="N13:N23" si="1">SUM(C13:J13)*30</f>
        <v>0</v>
      </c>
      <c r="O13" s="156"/>
      <c r="P13" s="169">
        <v>30</v>
      </c>
      <c r="Q13" s="167">
        <v>180</v>
      </c>
    </row>
    <row r="14" spans="1:17">
      <c r="A14" s="384"/>
      <c r="B14" s="167" t="s">
        <v>87</v>
      </c>
      <c r="C14" s="120"/>
      <c r="D14" s="126"/>
      <c r="E14" s="121"/>
      <c r="F14" s="126"/>
      <c r="G14" s="127"/>
      <c r="H14" s="126"/>
      <c r="I14" s="127"/>
      <c r="J14" s="126"/>
      <c r="K14" s="107"/>
      <c r="L14" s="165">
        <f t="shared" si="0"/>
        <v>0</v>
      </c>
      <c r="M14" s="122"/>
      <c r="N14" s="168">
        <f t="shared" si="1"/>
        <v>0</v>
      </c>
      <c r="O14" s="156"/>
      <c r="P14" s="169">
        <v>60</v>
      </c>
      <c r="Q14" s="122"/>
    </row>
    <row r="15" spans="1:17">
      <c r="A15" s="384"/>
      <c r="B15" s="167" t="s">
        <v>59</v>
      </c>
      <c r="C15" s="120"/>
      <c r="D15" s="119"/>
      <c r="E15" s="121"/>
      <c r="F15" s="119"/>
      <c r="G15" s="121"/>
      <c r="H15" s="119"/>
      <c r="I15" s="121"/>
      <c r="J15" s="119"/>
      <c r="K15" s="107"/>
      <c r="L15" s="165">
        <f t="shared" si="0"/>
        <v>0</v>
      </c>
      <c r="M15" s="164">
        <f>(D15+F15+H15+J15)*30</f>
        <v>0</v>
      </c>
      <c r="N15" s="168">
        <f t="shared" si="1"/>
        <v>0</v>
      </c>
      <c r="O15" s="156"/>
      <c r="P15" s="169">
        <v>30</v>
      </c>
      <c r="Q15" s="167">
        <v>240</v>
      </c>
    </row>
    <row r="16" spans="1:17">
      <c r="A16" s="384"/>
      <c r="B16" s="167" t="s">
        <v>60</v>
      </c>
      <c r="C16" s="120"/>
      <c r="D16" s="119"/>
      <c r="E16" s="121"/>
      <c r="F16" s="119"/>
      <c r="G16" s="121"/>
      <c r="H16" s="119"/>
      <c r="I16" s="121"/>
      <c r="J16" s="119"/>
      <c r="K16" s="107"/>
      <c r="L16" s="165">
        <f t="shared" si="0"/>
        <v>0</v>
      </c>
      <c r="M16" s="164">
        <f t="shared" si="0"/>
        <v>0</v>
      </c>
      <c r="N16" s="168">
        <f t="shared" si="1"/>
        <v>0</v>
      </c>
      <c r="O16" s="156"/>
      <c r="P16" s="169">
        <v>30</v>
      </c>
      <c r="Q16" s="167">
        <v>240</v>
      </c>
    </row>
    <row r="17" spans="1:17">
      <c r="A17" s="384"/>
      <c r="B17" s="167" t="s">
        <v>61</v>
      </c>
      <c r="C17" s="120"/>
      <c r="D17" s="119"/>
      <c r="E17" s="121"/>
      <c r="F17" s="119"/>
      <c r="G17" s="121"/>
      <c r="H17" s="119"/>
      <c r="I17" s="121"/>
      <c r="J17" s="119"/>
      <c r="K17" s="107"/>
      <c r="L17" s="165">
        <f t="shared" si="0"/>
        <v>0</v>
      </c>
      <c r="M17" s="164">
        <f t="shared" si="0"/>
        <v>0</v>
      </c>
      <c r="N17" s="168">
        <f t="shared" si="1"/>
        <v>0</v>
      </c>
      <c r="O17" s="156"/>
      <c r="P17" s="169">
        <v>30</v>
      </c>
      <c r="Q17" s="167">
        <v>240</v>
      </c>
    </row>
    <row r="18" spans="1:17">
      <c r="A18" s="384"/>
      <c r="B18" s="167" t="s">
        <v>62</v>
      </c>
      <c r="C18" s="120"/>
      <c r="D18" s="119"/>
      <c r="E18" s="121"/>
      <c r="F18" s="119"/>
      <c r="G18" s="121"/>
      <c r="H18" s="119"/>
      <c r="I18" s="121"/>
      <c r="J18" s="119"/>
      <c r="K18" s="107"/>
      <c r="L18" s="165">
        <f t="shared" si="0"/>
        <v>0</v>
      </c>
      <c r="M18" s="164">
        <f t="shared" si="0"/>
        <v>0</v>
      </c>
      <c r="N18" s="168">
        <f t="shared" si="1"/>
        <v>0</v>
      </c>
      <c r="O18" s="156"/>
      <c r="P18" s="169">
        <v>30</v>
      </c>
      <c r="Q18" s="167">
        <v>240</v>
      </c>
    </row>
    <row r="19" spans="1:17">
      <c r="A19" s="384"/>
      <c r="B19" s="167" t="s">
        <v>63</v>
      </c>
      <c r="C19" s="120"/>
      <c r="D19" s="119"/>
      <c r="E19" s="121"/>
      <c r="F19" s="119"/>
      <c r="G19" s="121"/>
      <c r="H19" s="119"/>
      <c r="I19" s="121"/>
      <c r="J19" s="119"/>
      <c r="K19" s="107"/>
      <c r="L19" s="165">
        <f t="shared" si="0"/>
        <v>0</v>
      </c>
      <c r="M19" s="164">
        <f t="shared" si="0"/>
        <v>0</v>
      </c>
      <c r="N19" s="168">
        <f t="shared" si="1"/>
        <v>0</v>
      </c>
      <c r="O19" s="156"/>
      <c r="P19" s="169">
        <v>300</v>
      </c>
      <c r="Q19" s="167">
        <v>180</v>
      </c>
    </row>
    <row r="20" spans="1:17">
      <c r="A20" s="384"/>
      <c r="B20" s="167" t="s">
        <v>64</v>
      </c>
      <c r="C20" s="120"/>
      <c r="D20" s="119"/>
      <c r="E20" s="121"/>
      <c r="F20" s="119"/>
      <c r="G20" s="121"/>
      <c r="H20" s="119"/>
      <c r="I20" s="121"/>
      <c r="J20" s="119"/>
      <c r="K20" s="107"/>
      <c r="L20" s="165">
        <f t="shared" si="0"/>
        <v>0</v>
      </c>
      <c r="M20" s="164">
        <f t="shared" si="0"/>
        <v>0</v>
      </c>
      <c r="N20" s="168">
        <f t="shared" si="1"/>
        <v>0</v>
      </c>
      <c r="O20" s="156"/>
      <c r="P20" s="169">
        <v>30</v>
      </c>
      <c r="Q20" s="167">
        <v>180</v>
      </c>
    </row>
    <row r="21" spans="1:17">
      <c r="A21" s="384"/>
      <c r="B21" s="167" t="s">
        <v>65</v>
      </c>
      <c r="C21" s="120"/>
      <c r="D21" s="126"/>
      <c r="E21" s="121"/>
      <c r="F21" s="126"/>
      <c r="G21" s="121"/>
      <c r="H21" s="126"/>
      <c r="I21" s="121"/>
      <c r="J21" s="126"/>
      <c r="K21" s="107"/>
      <c r="L21" s="165">
        <f t="shared" si="0"/>
        <v>0</v>
      </c>
      <c r="M21" s="122"/>
      <c r="N21" s="168">
        <f t="shared" si="1"/>
        <v>0</v>
      </c>
      <c r="O21" s="156"/>
      <c r="P21" s="169">
        <v>360</v>
      </c>
      <c r="Q21" s="122"/>
    </row>
    <row r="22" spans="1:17">
      <c r="A22" s="384"/>
      <c r="B22" s="167" t="s">
        <v>66</v>
      </c>
      <c r="C22" s="120"/>
      <c r="D22" s="126"/>
      <c r="E22" s="121"/>
      <c r="F22" s="126"/>
      <c r="G22" s="127"/>
      <c r="H22" s="126"/>
      <c r="I22" s="127"/>
      <c r="J22" s="126"/>
      <c r="K22" s="107"/>
      <c r="L22" s="165">
        <f t="shared" si="0"/>
        <v>0</v>
      </c>
      <c r="M22" s="122"/>
      <c r="N22" s="168">
        <f t="shared" si="1"/>
        <v>0</v>
      </c>
      <c r="O22" s="156"/>
      <c r="P22" s="169">
        <v>30</v>
      </c>
      <c r="Q22" s="122"/>
    </row>
    <row r="23" spans="1:17" ht="13.5" thickBot="1">
      <c r="A23" s="385"/>
      <c r="B23" s="170" t="s">
        <v>69</v>
      </c>
      <c r="C23" s="129"/>
      <c r="D23" s="126"/>
      <c r="E23" s="130"/>
      <c r="F23" s="126"/>
      <c r="G23" s="130"/>
      <c r="H23" s="126"/>
      <c r="I23" s="130"/>
      <c r="J23" s="126"/>
      <c r="K23" s="107"/>
      <c r="L23" s="165">
        <f t="shared" si="0"/>
        <v>0</v>
      </c>
      <c r="M23" s="171"/>
      <c r="N23" s="168">
        <f t="shared" si="1"/>
        <v>0</v>
      </c>
      <c r="O23" s="156"/>
      <c r="P23" s="172">
        <v>120</v>
      </c>
      <c r="Q23" s="171"/>
    </row>
    <row r="24" spans="1:17" s="138" customFormat="1">
      <c r="A24" s="402" t="s">
        <v>125</v>
      </c>
      <c r="B24" s="173" t="s">
        <v>89</v>
      </c>
      <c r="C24" s="134"/>
      <c r="D24" s="135"/>
      <c r="E24" s="134"/>
      <c r="F24" s="135"/>
      <c r="G24" s="134"/>
      <c r="H24" s="135"/>
      <c r="I24" s="134"/>
      <c r="J24" s="135"/>
      <c r="K24" s="105"/>
      <c r="L24" s="174"/>
      <c r="M24" s="164">
        <f>(D24+F24+H24+J24)*30</f>
        <v>0</v>
      </c>
      <c r="N24" s="175">
        <f>SUM(C24:J24)*30</f>
        <v>0</v>
      </c>
      <c r="O24" s="176"/>
      <c r="P24" s="177"/>
      <c r="Q24" s="178">
        <v>240</v>
      </c>
    </row>
    <row r="25" spans="1:17" s="138" customFormat="1">
      <c r="A25" s="403"/>
      <c r="B25" s="179" t="s">
        <v>90</v>
      </c>
      <c r="C25" s="139"/>
      <c r="D25" s="119"/>
      <c r="E25" s="139"/>
      <c r="F25" s="119"/>
      <c r="G25" s="139"/>
      <c r="H25" s="119"/>
      <c r="I25" s="139"/>
      <c r="J25" s="119"/>
      <c r="K25" s="105"/>
      <c r="L25" s="180"/>
      <c r="M25" s="164">
        <f t="shared" ref="M25:M27" si="2">(D25+F25+H25+J25)*30</f>
        <v>0</v>
      </c>
      <c r="N25" s="175">
        <f t="shared" ref="N25:N27" si="3">SUM(C25:J25)*30</f>
        <v>0</v>
      </c>
      <c r="O25" s="176"/>
      <c r="P25" s="180"/>
      <c r="Q25" s="167">
        <v>240</v>
      </c>
    </row>
    <row r="26" spans="1:17" s="138" customFormat="1">
      <c r="A26" s="403"/>
      <c r="B26" s="179" t="s">
        <v>91</v>
      </c>
      <c r="C26" s="139"/>
      <c r="D26" s="119"/>
      <c r="E26" s="139"/>
      <c r="F26" s="119"/>
      <c r="G26" s="139"/>
      <c r="H26" s="119"/>
      <c r="I26" s="139"/>
      <c r="J26" s="119"/>
      <c r="K26" s="105"/>
      <c r="L26" s="180"/>
      <c r="M26" s="164">
        <f t="shared" si="2"/>
        <v>0</v>
      </c>
      <c r="N26" s="175">
        <f t="shared" si="3"/>
        <v>0</v>
      </c>
      <c r="O26" s="176"/>
      <c r="P26" s="180"/>
      <c r="Q26" s="167">
        <v>240</v>
      </c>
    </row>
    <row r="27" spans="1:17" s="138" customFormat="1" ht="13.5" thickBot="1">
      <c r="A27" s="404"/>
      <c r="B27" s="181" t="s">
        <v>92</v>
      </c>
      <c r="C27" s="141"/>
      <c r="D27" s="142"/>
      <c r="E27" s="141"/>
      <c r="F27" s="142"/>
      <c r="G27" s="141"/>
      <c r="H27" s="142"/>
      <c r="I27" s="141"/>
      <c r="J27" s="142"/>
      <c r="K27" s="105"/>
      <c r="L27" s="182"/>
      <c r="M27" s="164">
        <f t="shared" si="2"/>
        <v>0</v>
      </c>
      <c r="N27" s="175">
        <f t="shared" si="3"/>
        <v>0</v>
      </c>
      <c r="O27" s="176"/>
      <c r="P27" s="182"/>
      <c r="Q27" s="184">
        <v>240</v>
      </c>
    </row>
    <row r="28" spans="1:17" ht="15" customHeight="1">
      <c r="A28" s="405" t="s">
        <v>104</v>
      </c>
      <c r="B28" s="173" t="s">
        <v>105</v>
      </c>
      <c r="C28" s="366"/>
      <c r="D28" s="367"/>
      <c r="E28" s="368"/>
      <c r="F28" s="367"/>
      <c r="G28" s="368"/>
      <c r="H28" s="367"/>
      <c r="I28" s="368"/>
      <c r="J28" s="367"/>
      <c r="K28" s="107"/>
      <c r="L28" s="185">
        <f t="shared" ref="L28:L43" si="4">(C28+E28+G28+I28)*30</f>
        <v>0</v>
      </c>
      <c r="M28" s="122"/>
      <c r="N28" s="408">
        <f>SUM(L28:L35)</f>
        <v>0</v>
      </c>
      <c r="O28" s="186"/>
      <c r="P28" s="408">
        <v>735</v>
      </c>
      <c r="Q28" s="122"/>
    </row>
    <row r="29" spans="1:17" ht="15" customHeight="1">
      <c r="A29" s="406"/>
      <c r="B29" s="173" t="s">
        <v>106</v>
      </c>
      <c r="C29" s="366"/>
      <c r="D29" s="367"/>
      <c r="E29" s="368"/>
      <c r="F29" s="367"/>
      <c r="G29" s="368"/>
      <c r="H29" s="367"/>
      <c r="I29" s="368"/>
      <c r="J29" s="367"/>
      <c r="K29" s="107"/>
      <c r="L29" s="185">
        <f t="shared" si="4"/>
        <v>0</v>
      </c>
      <c r="M29" s="122"/>
      <c r="N29" s="409"/>
      <c r="O29" s="186"/>
      <c r="P29" s="409"/>
      <c r="Q29" s="122"/>
    </row>
    <row r="30" spans="1:17" ht="15" customHeight="1">
      <c r="A30" s="406"/>
      <c r="B30" s="173" t="s">
        <v>107</v>
      </c>
      <c r="C30" s="366"/>
      <c r="D30" s="367"/>
      <c r="E30" s="368"/>
      <c r="F30" s="367"/>
      <c r="G30" s="368"/>
      <c r="H30" s="367"/>
      <c r="I30" s="368"/>
      <c r="J30" s="367"/>
      <c r="K30" s="107"/>
      <c r="L30" s="185">
        <f t="shared" si="4"/>
        <v>0</v>
      </c>
      <c r="M30" s="122"/>
      <c r="N30" s="409"/>
      <c r="O30" s="186"/>
      <c r="P30" s="409"/>
      <c r="Q30" s="122"/>
    </row>
    <row r="31" spans="1:17" ht="15" customHeight="1">
      <c r="A31" s="406"/>
      <c r="B31" s="173" t="s">
        <v>108</v>
      </c>
      <c r="C31" s="366"/>
      <c r="D31" s="367"/>
      <c r="E31" s="368"/>
      <c r="F31" s="367"/>
      <c r="G31" s="368"/>
      <c r="H31" s="367"/>
      <c r="I31" s="368"/>
      <c r="J31" s="367"/>
      <c r="K31" s="107"/>
      <c r="L31" s="185">
        <f t="shared" si="4"/>
        <v>0</v>
      </c>
      <c r="M31" s="122"/>
      <c r="N31" s="409"/>
      <c r="O31" s="186"/>
      <c r="P31" s="409"/>
      <c r="Q31" s="122"/>
    </row>
    <row r="32" spans="1:17" ht="15" customHeight="1">
      <c r="A32" s="406"/>
      <c r="B32" s="173" t="s">
        <v>109</v>
      </c>
      <c r="C32" s="366"/>
      <c r="D32" s="367"/>
      <c r="E32" s="368"/>
      <c r="F32" s="367"/>
      <c r="G32" s="368"/>
      <c r="H32" s="367"/>
      <c r="I32" s="368"/>
      <c r="J32" s="367"/>
      <c r="K32" s="107"/>
      <c r="L32" s="185">
        <f t="shared" si="4"/>
        <v>0</v>
      </c>
      <c r="M32" s="122"/>
      <c r="N32" s="409"/>
      <c r="O32" s="186"/>
      <c r="P32" s="409"/>
      <c r="Q32" s="122"/>
    </row>
    <row r="33" spans="1:17" ht="15" customHeight="1">
      <c r="A33" s="406"/>
      <c r="B33" s="173" t="s">
        <v>110</v>
      </c>
      <c r="C33" s="366"/>
      <c r="D33" s="367"/>
      <c r="E33" s="368"/>
      <c r="F33" s="367"/>
      <c r="G33" s="368"/>
      <c r="H33" s="367"/>
      <c r="I33" s="368"/>
      <c r="J33" s="367"/>
      <c r="K33" s="107"/>
      <c r="L33" s="185">
        <f t="shared" si="4"/>
        <v>0</v>
      </c>
      <c r="M33" s="122"/>
      <c r="N33" s="409"/>
      <c r="O33" s="186"/>
      <c r="P33" s="409"/>
      <c r="Q33" s="122"/>
    </row>
    <row r="34" spans="1:17" ht="15" customHeight="1">
      <c r="A34" s="406"/>
      <c r="B34" s="173" t="s">
        <v>111</v>
      </c>
      <c r="C34" s="366"/>
      <c r="D34" s="367"/>
      <c r="E34" s="368"/>
      <c r="F34" s="367"/>
      <c r="G34" s="368"/>
      <c r="H34" s="367"/>
      <c r="I34" s="368"/>
      <c r="J34" s="367"/>
      <c r="K34" s="107"/>
      <c r="L34" s="185">
        <f t="shared" si="4"/>
        <v>0</v>
      </c>
      <c r="M34" s="122"/>
      <c r="N34" s="409"/>
      <c r="O34" s="186"/>
      <c r="P34" s="409"/>
      <c r="Q34" s="122"/>
    </row>
    <row r="35" spans="1:17" ht="15" customHeight="1" thickBot="1">
      <c r="A35" s="406"/>
      <c r="B35" s="181" t="s">
        <v>112</v>
      </c>
      <c r="C35" s="372"/>
      <c r="D35" s="373"/>
      <c r="E35" s="411"/>
      <c r="F35" s="373"/>
      <c r="G35" s="411"/>
      <c r="H35" s="373"/>
      <c r="I35" s="411"/>
      <c r="J35" s="373"/>
      <c r="K35" s="107"/>
      <c r="L35" s="187">
        <f t="shared" si="4"/>
        <v>0</v>
      </c>
      <c r="M35" s="171"/>
      <c r="N35" s="410"/>
      <c r="O35" s="186"/>
      <c r="P35" s="410"/>
      <c r="Q35" s="171"/>
    </row>
    <row r="36" spans="1:17" ht="15" customHeight="1">
      <c r="A36" s="406"/>
      <c r="B36" s="173" t="s">
        <v>113</v>
      </c>
      <c r="C36" s="366"/>
      <c r="D36" s="367"/>
      <c r="E36" s="368"/>
      <c r="F36" s="367"/>
      <c r="G36" s="368"/>
      <c r="H36" s="367"/>
      <c r="I36" s="368"/>
      <c r="J36" s="367"/>
      <c r="K36" s="107"/>
      <c r="L36" s="188">
        <f t="shared" si="4"/>
        <v>0</v>
      </c>
      <c r="M36" s="189"/>
      <c r="N36" s="408">
        <f>SUM(L36:L43)</f>
        <v>0</v>
      </c>
      <c r="O36" s="186"/>
      <c r="P36" s="408">
        <v>735</v>
      </c>
      <c r="Q36" s="122"/>
    </row>
    <row r="37" spans="1:17" ht="15" customHeight="1">
      <c r="A37" s="406"/>
      <c r="B37" s="173" t="s">
        <v>114</v>
      </c>
      <c r="C37" s="366"/>
      <c r="D37" s="367"/>
      <c r="E37" s="368"/>
      <c r="F37" s="367"/>
      <c r="G37" s="368"/>
      <c r="H37" s="367"/>
      <c r="I37" s="368"/>
      <c r="J37" s="367"/>
      <c r="K37" s="107"/>
      <c r="L37" s="185">
        <f t="shared" si="4"/>
        <v>0</v>
      </c>
      <c r="M37" s="122"/>
      <c r="N37" s="409"/>
      <c r="O37" s="186"/>
      <c r="P37" s="409"/>
      <c r="Q37" s="122"/>
    </row>
    <row r="38" spans="1:17" ht="15" customHeight="1">
      <c r="A38" s="406"/>
      <c r="B38" s="173" t="s">
        <v>115</v>
      </c>
      <c r="C38" s="366"/>
      <c r="D38" s="367"/>
      <c r="E38" s="368"/>
      <c r="F38" s="367"/>
      <c r="G38" s="368"/>
      <c r="H38" s="367"/>
      <c r="I38" s="368"/>
      <c r="J38" s="367"/>
      <c r="K38" s="107"/>
      <c r="L38" s="185">
        <f t="shared" si="4"/>
        <v>0</v>
      </c>
      <c r="M38" s="122"/>
      <c r="N38" s="409"/>
      <c r="O38" s="186"/>
      <c r="P38" s="409"/>
      <c r="Q38" s="122"/>
    </row>
    <row r="39" spans="1:17" ht="15" customHeight="1">
      <c r="A39" s="406"/>
      <c r="B39" s="173" t="s">
        <v>116</v>
      </c>
      <c r="C39" s="366"/>
      <c r="D39" s="367"/>
      <c r="E39" s="368"/>
      <c r="F39" s="367"/>
      <c r="G39" s="368"/>
      <c r="H39" s="367"/>
      <c r="I39" s="368"/>
      <c r="J39" s="367"/>
      <c r="K39" s="107"/>
      <c r="L39" s="185">
        <f t="shared" si="4"/>
        <v>0</v>
      </c>
      <c r="M39" s="122"/>
      <c r="N39" s="409"/>
      <c r="O39" s="186"/>
      <c r="P39" s="409"/>
      <c r="Q39" s="122"/>
    </row>
    <row r="40" spans="1:17" ht="15" customHeight="1">
      <c r="A40" s="406"/>
      <c r="B40" s="173" t="s">
        <v>117</v>
      </c>
      <c r="C40" s="366"/>
      <c r="D40" s="367"/>
      <c r="E40" s="368"/>
      <c r="F40" s="367"/>
      <c r="G40" s="368"/>
      <c r="H40" s="367"/>
      <c r="I40" s="368"/>
      <c r="J40" s="367"/>
      <c r="K40" s="107"/>
      <c r="L40" s="185">
        <f t="shared" si="4"/>
        <v>0</v>
      </c>
      <c r="M40" s="122"/>
      <c r="N40" s="409"/>
      <c r="O40" s="186"/>
      <c r="P40" s="409"/>
      <c r="Q40" s="122"/>
    </row>
    <row r="41" spans="1:17" ht="15" customHeight="1">
      <c r="A41" s="406"/>
      <c r="B41" s="173" t="s">
        <v>118</v>
      </c>
      <c r="C41" s="366"/>
      <c r="D41" s="367"/>
      <c r="E41" s="368"/>
      <c r="F41" s="367"/>
      <c r="G41" s="368"/>
      <c r="H41" s="367"/>
      <c r="I41" s="368"/>
      <c r="J41" s="367"/>
      <c r="K41" s="107"/>
      <c r="L41" s="185">
        <f t="shared" si="4"/>
        <v>0</v>
      </c>
      <c r="M41" s="122"/>
      <c r="N41" s="409"/>
      <c r="O41" s="186"/>
      <c r="P41" s="409"/>
      <c r="Q41" s="122"/>
    </row>
    <row r="42" spans="1:17" ht="15" customHeight="1">
      <c r="A42" s="406"/>
      <c r="B42" s="173" t="s">
        <v>119</v>
      </c>
      <c r="C42" s="366"/>
      <c r="D42" s="367"/>
      <c r="E42" s="368"/>
      <c r="F42" s="367"/>
      <c r="G42" s="368"/>
      <c r="H42" s="367"/>
      <c r="I42" s="368"/>
      <c r="J42" s="367"/>
      <c r="K42" s="107"/>
      <c r="L42" s="185">
        <f t="shared" si="4"/>
        <v>0</v>
      </c>
      <c r="M42" s="122"/>
      <c r="N42" s="409"/>
      <c r="O42" s="186"/>
      <c r="P42" s="409"/>
      <c r="Q42" s="122"/>
    </row>
    <row r="43" spans="1:17" ht="13.5" thickBot="1">
      <c r="A43" s="407"/>
      <c r="B43" s="190" t="s">
        <v>120</v>
      </c>
      <c r="C43" s="372"/>
      <c r="D43" s="373"/>
      <c r="E43" s="411"/>
      <c r="F43" s="373"/>
      <c r="G43" s="411"/>
      <c r="H43" s="373"/>
      <c r="I43" s="411"/>
      <c r="J43" s="373"/>
      <c r="K43" s="107"/>
      <c r="L43" s="187">
        <f t="shared" si="4"/>
        <v>0</v>
      </c>
      <c r="M43" s="171"/>
      <c r="N43" s="410"/>
      <c r="O43" s="186"/>
      <c r="P43" s="410"/>
      <c r="Q43" s="171"/>
    </row>
    <row r="44" spans="1:17">
      <c r="A44" s="363" t="s">
        <v>93</v>
      </c>
      <c r="B44" s="115" t="s">
        <v>95</v>
      </c>
      <c r="C44" s="366"/>
      <c r="D44" s="367"/>
      <c r="E44" s="366"/>
      <c r="F44" s="367"/>
      <c r="G44" s="366"/>
      <c r="H44" s="367"/>
      <c r="I44" s="366"/>
      <c r="J44" s="367"/>
      <c r="K44" s="107"/>
      <c r="L44" s="165"/>
      <c r="M44" s="164">
        <f>(C44+E44+G44+I44)*30</f>
        <v>0</v>
      </c>
      <c r="N44" s="165">
        <f>SUM(C44:J44)*30</f>
        <v>0</v>
      </c>
      <c r="O44" s="186"/>
      <c r="P44" s="165"/>
      <c r="Q44" s="164">
        <v>120</v>
      </c>
    </row>
    <row r="45" spans="1:17">
      <c r="A45" s="364"/>
      <c r="B45" s="144" t="s">
        <v>96</v>
      </c>
      <c r="C45" s="369"/>
      <c r="D45" s="370"/>
      <c r="E45" s="369"/>
      <c r="F45" s="370"/>
      <c r="G45" s="369"/>
      <c r="H45" s="370"/>
      <c r="I45" s="369"/>
      <c r="J45" s="370"/>
      <c r="K45" s="107"/>
      <c r="L45" s="169"/>
      <c r="M45" s="164">
        <f t="shared" ref="M45:M48" si="5">(C45+E45+G45+I45)*30</f>
        <v>0</v>
      </c>
      <c r="N45" s="165">
        <f t="shared" ref="N45:N48" si="6">SUM(C45:J45)*30</f>
        <v>0</v>
      </c>
      <c r="O45" s="186"/>
      <c r="P45" s="169"/>
      <c r="Q45" s="167">
        <v>30</v>
      </c>
    </row>
    <row r="46" spans="1:17">
      <c r="A46" s="364"/>
      <c r="B46" s="119" t="s">
        <v>97</v>
      </c>
      <c r="C46" s="369"/>
      <c r="D46" s="370"/>
      <c r="E46" s="369"/>
      <c r="F46" s="370"/>
      <c r="G46" s="369"/>
      <c r="H46" s="370"/>
      <c r="I46" s="369"/>
      <c r="J46" s="370"/>
      <c r="K46" s="107"/>
      <c r="L46" s="169"/>
      <c r="M46" s="164">
        <f t="shared" si="5"/>
        <v>0</v>
      </c>
      <c r="N46" s="165">
        <f t="shared" si="6"/>
        <v>0</v>
      </c>
      <c r="O46" s="186"/>
      <c r="P46" s="169"/>
      <c r="Q46" s="167"/>
    </row>
    <row r="47" spans="1:17">
      <c r="A47" s="364"/>
      <c r="B47" s="144" t="s">
        <v>98</v>
      </c>
      <c r="C47" s="369"/>
      <c r="D47" s="370"/>
      <c r="E47" s="369"/>
      <c r="F47" s="370"/>
      <c r="G47" s="369"/>
      <c r="H47" s="370"/>
      <c r="I47" s="369"/>
      <c r="J47" s="370"/>
      <c r="K47" s="107"/>
      <c r="L47" s="169"/>
      <c r="M47" s="164">
        <f t="shared" si="5"/>
        <v>0</v>
      </c>
      <c r="N47" s="165">
        <f t="shared" si="6"/>
        <v>0</v>
      </c>
      <c r="O47" s="186"/>
      <c r="P47" s="169"/>
      <c r="Q47" s="167"/>
    </row>
    <row r="48" spans="1:17" ht="13.5" thickBot="1">
      <c r="A48" s="365"/>
      <c r="B48" s="145" t="s">
        <v>99</v>
      </c>
      <c r="C48" s="372"/>
      <c r="D48" s="373"/>
      <c r="E48" s="372"/>
      <c r="F48" s="373"/>
      <c r="G48" s="372"/>
      <c r="H48" s="373"/>
      <c r="I48" s="372"/>
      <c r="J48" s="373"/>
      <c r="K48" s="107"/>
      <c r="L48" s="191"/>
      <c r="M48" s="184">
        <f t="shared" si="5"/>
        <v>0</v>
      </c>
      <c r="N48" s="191">
        <f t="shared" si="6"/>
        <v>0</v>
      </c>
      <c r="O48" s="186"/>
      <c r="P48" s="191"/>
      <c r="Q48" s="184"/>
    </row>
    <row r="49" spans="1:17" ht="13.5" thickBo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L49" s="176"/>
      <c r="M49" s="176"/>
      <c r="N49" s="176"/>
      <c r="O49" s="176"/>
      <c r="P49" s="176"/>
      <c r="Q49" s="176"/>
    </row>
    <row r="50" spans="1:17" ht="15.75" thickBot="1">
      <c r="A50" s="154"/>
      <c r="B50" s="192" t="s">
        <v>100</v>
      </c>
      <c r="C50" s="415">
        <f>SUM(C8:D48)</f>
        <v>0</v>
      </c>
      <c r="D50" s="416"/>
      <c r="E50" s="415">
        <f>SUM(E8:F48)</f>
        <v>0</v>
      </c>
      <c r="F50" s="416"/>
      <c r="G50" s="415">
        <f>SUM(G8:H48)</f>
        <v>0</v>
      </c>
      <c r="H50" s="416"/>
      <c r="I50" s="415">
        <f>SUM(I8:J48)</f>
        <v>0</v>
      </c>
      <c r="J50" s="416"/>
      <c r="K50" s="152"/>
      <c r="L50" s="193">
        <f>SUM(L8:L48)</f>
        <v>0</v>
      </c>
      <c r="M50" s="193">
        <f>SUM(M8:M48)</f>
        <v>0</v>
      </c>
      <c r="N50" s="193">
        <f>SUM(N8:N48)</f>
        <v>0</v>
      </c>
      <c r="O50" s="176"/>
      <c r="P50" s="193">
        <f>SUM(P8:P48)</f>
        <v>3420</v>
      </c>
      <c r="Q50" s="193">
        <v>540</v>
      </c>
    </row>
    <row r="51" spans="1:17" ht="15" customHeight="1">
      <c r="A51" s="154"/>
      <c r="B51" s="154"/>
      <c r="C51" s="412" t="str">
        <f>IF(C50&lt;C6,"za mało godzin",IF(C50&gt;C6,"za dużo godzin"," "))</f>
        <v>za mało godzin</v>
      </c>
      <c r="D51" s="413"/>
      <c r="E51" s="412" t="str">
        <f>IF(E50&lt;E6,"za mało godzin",IF(E50&gt;E6,"za dużo godzin"," "))</f>
        <v>za mało godzin</v>
      </c>
      <c r="F51" s="413"/>
      <c r="G51" s="412" t="str">
        <f>IF(G50&lt;G6,"za mało godzin",IF(G50&gt;G6,"za dużo godzin"," "))</f>
        <v>za mało godzin</v>
      </c>
      <c r="H51" s="413"/>
      <c r="I51" s="412" t="str">
        <f>IF(I50&lt;I6,"za mało godzin",IF(I50&gt;I6,"za dużo godzin"," "))</f>
        <v>za mało godzin</v>
      </c>
      <c r="J51" s="413"/>
      <c r="K51" s="152"/>
      <c r="L51" s="414" t="str">
        <f>IF(M50&lt;Q50,"za mało godzin na rozszerzenie i uzupełnienie"," ")</f>
        <v>za mało godzin na rozszerzenie i uzupełnienie</v>
      </c>
      <c r="M51" s="414"/>
      <c r="N51" s="176"/>
      <c r="O51" s="176"/>
      <c r="P51" s="176"/>
      <c r="Q51" s="176"/>
    </row>
    <row r="52" spans="1:17" ht="15.75" thickBot="1">
      <c r="A52" s="152"/>
      <c r="B52" s="194"/>
      <c r="C52" s="195" t="str">
        <f>IF(C50&lt;C6,"brakuje",IF(C50&gt;C6,"do zdjęcia"," "))</f>
        <v>brakuje</v>
      </c>
      <c r="D52" s="196">
        <f>IF(C50&lt;C6,C6-C50,IF(C50&gt;C6,C50-C6,"  "))</f>
        <v>33</v>
      </c>
      <c r="E52" s="195" t="str">
        <f>IF(E50&lt;E6,"brakuje",IF(E50&gt;E6,"do zdjęcia"," "))</f>
        <v>brakuje</v>
      </c>
      <c r="F52" s="196">
        <f>IF(E50&lt;E6,E6-E50,IF(E50&gt;E6,E50-E6,"  "))</f>
        <v>35</v>
      </c>
      <c r="G52" s="195" t="str">
        <f>IF(G50&lt;G6,"brakuje",IF(G50&gt;G6,"do zdjęcia"," "))</f>
        <v>brakuje</v>
      </c>
      <c r="H52" s="196">
        <f>IF(G50&lt;G6,G6-G50,IF(G50&gt;G6,G50-G6,"  "))</f>
        <v>34</v>
      </c>
      <c r="I52" s="195" t="str">
        <f>IF(I50&lt;I6,"brakuje",IF(I50&gt;I6,"do zdjęcia"," "))</f>
        <v>brakuje</v>
      </c>
      <c r="J52" s="196">
        <f>IF(I50&lt;I6,I6-I50,IF(I50&gt;I6,I50-I6,"  "))</f>
        <v>31</v>
      </c>
      <c r="K52" s="152"/>
      <c r="L52" s="414"/>
      <c r="M52" s="414"/>
      <c r="N52" s="197"/>
      <c r="O52" s="197"/>
      <c r="P52" s="197"/>
      <c r="Q52" s="197"/>
    </row>
    <row r="53" spans="1:17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414"/>
      <c r="M53" s="414"/>
      <c r="N53" s="197"/>
      <c r="O53" s="197"/>
      <c r="P53" s="197"/>
      <c r="Q53" s="197"/>
    </row>
    <row r="54" spans="1:17">
      <c r="L54" s="152"/>
      <c r="M54" s="152"/>
      <c r="N54" s="152"/>
      <c r="O54" s="152"/>
      <c r="P54" s="152"/>
      <c r="Q54" s="152"/>
    </row>
  </sheetData>
  <protectedRanges>
    <protectedRange sqref="C8:J48" name="Rozstęp1"/>
  </protectedRanges>
  <mergeCells count="117">
    <mergeCell ref="C51:D51"/>
    <mergeCell ref="E51:F51"/>
    <mergeCell ref="G51:H51"/>
    <mergeCell ref="I51:J51"/>
    <mergeCell ref="L51:M53"/>
    <mergeCell ref="C48:D48"/>
    <mergeCell ref="E48:F48"/>
    <mergeCell ref="G48:H48"/>
    <mergeCell ref="I48:J48"/>
    <mergeCell ref="C50:D50"/>
    <mergeCell ref="E50:F50"/>
    <mergeCell ref="G50:H50"/>
    <mergeCell ref="I50:J50"/>
    <mergeCell ref="E46:F46"/>
    <mergeCell ref="G46:H46"/>
    <mergeCell ref="I46:J46"/>
    <mergeCell ref="C47:D47"/>
    <mergeCell ref="E47:F47"/>
    <mergeCell ref="G47:H47"/>
    <mergeCell ref="I47:J47"/>
    <mergeCell ref="A44:A48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N36:N43"/>
    <mergeCell ref="P36:P43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P28:P35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N28:N35"/>
    <mergeCell ref="C29:D29"/>
    <mergeCell ref="E29:F29"/>
    <mergeCell ref="G29:H29"/>
    <mergeCell ref="I29:J29"/>
    <mergeCell ref="C30:D30"/>
    <mergeCell ref="E30:F30"/>
    <mergeCell ref="G30:H30"/>
    <mergeCell ref="I30:J30"/>
    <mergeCell ref="A24:A27"/>
    <mergeCell ref="A28:A43"/>
    <mergeCell ref="C28:D28"/>
    <mergeCell ref="E28:F28"/>
    <mergeCell ref="G28:H28"/>
    <mergeCell ref="I28:J28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E36:F36"/>
    <mergeCell ref="G36:H36"/>
    <mergeCell ref="I36:J36"/>
    <mergeCell ref="C42:D42"/>
    <mergeCell ref="E42:F42"/>
    <mergeCell ref="G42:H42"/>
    <mergeCell ref="L6:N6"/>
    <mergeCell ref="P6:Q6"/>
    <mergeCell ref="A8:A23"/>
    <mergeCell ref="L9:L10"/>
    <mergeCell ref="M9:M10"/>
    <mergeCell ref="N9:N10"/>
    <mergeCell ref="P9:P10"/>
    <mergeCell ref="Q9:Q10"/>
    <mergeCell ref="C5:D5"/>
    <mergeCell ref="E5:F5"/>
    <mergeCell ref="G5:H5"/>
    <mergeCell ref="I5:J5"/>
    <mergeCell ref="B6:B7"/>
    <mergeCell ref="C6:D6"/>
    <mergeCell ref="E6:F6"/>
    <mergeCell ref="G6:H6"/>
    <mergeCell ref="I6:J6"/>
  </mergeCells>
  <phoneticPr fontId="0" type="noConversion"/>
  <conditionalFormatting sqref="M50:N50">
    <cfRule type="cellIs" dxfId="26" priority="17" operator="lessThan">
      <formula>870</formula>
    </cfRule>
  </conditionalFormatting>
  <conditionalFormatting sqref="G50:H50">
    <cfRule type="cellIs" dxfId="25" priority="16" operator="notEqual">
      <formula>$G$6</formula>
    </cfRule>
  </conditionalFormatting>
  <conditionalFormatting sqref="L8">
    <cfRule type="cellIs" dxfId="24" priority="15" operator="notEqual">
      <formula>P8</formula>
    </cfRule>
  </conditionalFormatting>
  <conditionalFormatting sqref="M8">
    <cfRule type="cellIs" dxfId="23" priority="14" operator="between">
      <formula>1</formula>
      <formula>Q8-1</formula>
    </cfRule>
  </conditionalFormatting>
  <conditionalFormatting sqref="M44:M48">
    <cfRule type="cellIs" dxfId="22" priority="13" operator="between">
      <formula>1</formula>
      <formula>$Q$47-1</formula>
    </cfRule>
  </conditionalFormatting>
  <conditionalFormatting sqref="C50:D50">
    <cfRule type="cellIs" dxfId="21" priority="12" operator="notEqual">
      <formula>$C$6</formula>
    </cfRule>
  </conditionalFormatting>
  <conditionalFormatting sqref="E50:F50">
    <cfRule type="cellIs" dxfId="20" priority="11" operator="notEqual">
      <formula>$E$6</formula>
    </cfRule>
  </conditionalFormatting>
  <conditionalFormatting sqref="I50:J50">
    <cfRule type="cellIs" dxfId="19" priority="10" operator="notEqual">
      <formula>$G$6</formula>
    </cfRule>
  </conditionalFormatting>
  <conditionalFormatting sqref="L11">
    <cfRule type="cellIs" dxfId="18" priority="9" operator="notEqual">
      <formula>P11</formula>
    </cfRule>
  </conditionalFormatting>
  <conditionalFormatting sqref="L9">
    <cfRule type="cellIs" dxfId="17" priority="8" operator="notEqual">
      <formula>P9</formula>
    </cfRule>
  </conditionalFormatting>
  <conditionalFormatting sqref="L12:L23">
    <cfRule type="cellIs" dxfId="16" priority="7" operator="notEqual">
      <formula>P12</formula>
    </cfRule>
  </conditionalFormatting>
  <conditionalFormatting sqref="M9">
    <cfRule type="cellIs" dxfId="15" priority="6" operator="between">
      <formula>1</formula>
      <formula>Q9-1</formula>
    </cfRule>
  </conditionalFormatting>
  <conditionalFormatting sqref="M12:M13">
    <cfRule type="cellIs" dxfId="14" priority="5" operator="between">
      <formula>1</formula>
      <formula>Q12-1</formula>
    </cfRule>
  </conditionalFormatting>
  <conditionalFormatting sqref="M15:M20">
    <cfRule type="cellIs" dxfId="13" priority="4" operator="between">
      <formula>1</formula>
      <formula>Q15-1</formula>
    </cfRule>
  </conditionalFormatting>
  <conditionalFormatting sqref="M24:M27">
    <cfRule type="cellIs" dxfId="12" priority="3" operator="between">
      <formula>1</formula>
      <formula>Q24-1</formula>
    </cfRule>
  </conditionalFormatting>
  <conditionalFormatting sqref="N28:N35">
    <cfRule type="cellIs" dxfId="11" priority="2" operator="lessThan">
      <formula>$P$28</formula>
    </cfRule>
  </conditionalFormatting>
  <conditionalFormatting sqref="N36:N43">
    <cfRule type="cellIs" dxfId="10" priority="1" operator="lessThan">
      <formula>$P$36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C47" sqref="C47:C48"/>
    </sheetView>
  </sheetViews>
  <sheetFormatPr defaultRowHeight="12.75"/>
  <cols>
    <col min="1" max="1" width="9.140625" style="103"/>
    <col min="2" max="2" width="30.42578125" style="103" customWidth="1"/>
    <col min="3" max="3" width="16.140625" style="103" customWidth="1"/>
    <col min="4" max="4" width="16.28515625" style="103" customWidth="1"/>
    <col min="5" max="5" width="18.7109375" style="103" customWidth="1"/>
    <col min="6" max="6" width="3.5703125" style="103" customWidth="1"/>
    <col min="7" max="8" width="24.28515625" style="103" customWidth="1"/>
    <col min="9" max="9" width="3.42578125" style="103" customWidth="1"/>
    <col min="10" max="10" width="18.140625" style="103" customWidth="1"/>
    <col min="11" max="16384" width="9.140625" style="103"/>
  </cols>
  <sheetData>
    <row r="1" spans="1:10">
      <c r="A1" s="152" t="s">
        <v>121</v>
      </c>
      <c r="B1" s="152"/>
      <c r="C1" s="152"/>
    </row>
    <row r="2" spans="1:10">
      <c r="A2" s="152" t="s">
        <v>74</v>
      </c>
      <c r="B2" s="152"/>
      <c r="C2" s="152"/>
    </row>
    <row r="5" spans="1:10" ht="13.5" thickBot="1">
      <c r="C5" s="104"/>
      <c r="D5" s="104"/>
      <c r="E5" s="104"/>
    </row>
    <row r="6" spans="1:10" ht="15.75" customHeight="1" thickBot="1">
      <c r="A6" s="154"/>
      <c r="B6" s="423" t="s">
        <v>78</v>
      </c>
      <c r="C6" s="198" t="s">
        <v>75</v>
      </c>
      <c r="D6" s="199" t="s">
        <v>76</v>
      </c>
      <c r="E6" s="200" t="s">
        <v>77</v>
      </c>
      <c r="F6" s="152"/>
      <c r="G6" s="425" t="s">
        <v>122</v>
      </c>
      <c r="H6" s="426"/>
      <c r="I6" s="154"/>
      <c r="J6" s="427" t="s">
        <v>80</v>
      </c>
    </row>
    <row r="7" spans="1:10" ht="13.5" thickBot="1">
      <c r="A7" s="154"/>
      <c r="B7" s="424"/>
      <c r="C7" s="201">
        <v>27</v>
      </c>
      <c r="D7" s="202">
        <v>29</v>
      </c>
      <c r="E7" s="203">
        <v>30</v>
      </c>
      <c r="F7" s="204"/>
      <c r="G7" s="205" t="s">
        <v>123</v>
      </c>
      <c r="H7" s="206" t="s">
        <v>124</v>
      </c>
      <c r="I7" s="154"/>
      <c r="J7" s="428"/>
    </row>
    <row r="8" spans="1:10" ht="15" customHeight="1">
      <c r="A8" s="383" t="s">
        <v>84</v>
      </c>
      <c r="B8" s="207" t="s">
        <v>52</v>
      </c>
      <c r="C8" s="116"/>
      <c r="D8" s="117"/>
      <c r="E8" s="117"/>
      <c r="F8" s="208"/>
      <c r="G8" s="165">
        <f t="shared" ref="G8:G37" si="0">(C8+D8+E8)*32</f>
        <v>0</v>
      </c>
      <c r="H8" s="417">
        <f>SUM(G8:G21)</f>
        <v>0</v>
      </c>
      <c r="I8" s="155"/>
      <c r="J8" s="166">
        <v>160</v>
      </c>
    </row>
    <row r="9" spans="1:10">
      <c r="A9" s="384"/>
      <c r="B9" s="209" t="s">
        <v>85</v>
      </c>
      <c r="C9" s="120"/>
      <c r="D9" s="121"/>
      <c r="E9" s="121"/>
      <c r="F9" s="208"/>
      <c r="G9" s="165">
        <f t="shared" si="0"/>
        <v>0</v>
      </c>
      <c r="H9" s="418"/>
      <c r="I9" s="155"/>
      <c r="J9" s="210">
        <v>130</v>
      </c>
    </row>
    <row r="10" spans="1:10">
      <c r="A10" s="384"/>
      <c r="B10" s="209" t="s">
        <v>57</v>
      </c>
      <c r="C10" s="120"/>
      <c r="D10" s="121"/>
      <c r="E10" s="121"/>
      <c r="F10" s="208"/>
      <c r="G10" s="165">
        <f t="shared" si="0"/>
        <v>0</v>
      </c>
      <c r="H10" s="418"/>
      <c r="I10" s="155"/>
      <c r="J10" s="168">
        <v>60</v>
      </c>
    </row>
    <row r="11" spans="1:10">
      <c r="A11" s="384"/>
      <c r="B11" s="209" t="s">
        <v>58</v>
      </c>
      <c r="C11" s="120"/>
      <c r="D11" s="121"/>
      <c r="E11" s="121"/>
      <c r="F11" s="208"/>
      <c r="G11" s="165">
        <f t="shared" si="0"/>
        <v>0</v>
      </c>
      <c r="H11" s="418"/>
      <c r="I11" s="155"/>
      <c r="J11" s="168">
        <v>30</v>
      </c>
    </row>
    <row r="12" spans="1:10">
      <c r="A12" s="384"/>
      <c r="B12" s="209" t="s">
        <v>87</v>
      </c>
      <c r="C12" s="120"/>
      <c r="D12" s="121"/>
      <c r="E12" s="121"/>
      <c r="F12" s="208"/>
      <c r="G12" s="165">
        <f t="shared" si="0"/>
        <v>0</v>
      </c>
      <c r="H12" s="418"/>
      <c r="I12" s="155"/>
      <c r="J12" s="168">
        <v>60</v>
      </c>
    </row>
    <row r="13" spans="1:10">
      <c r="A13" s="384"/>
      <c r="B13" s="209" t="s">
        <v>59</v>
      </c>
      <c r="C13" s="120"/>
      <c r="D13" s="121"/>
      <c r="E13" s="121"/>
      <c r="F13" s="208"/>
      <c r="G13" s="165">
        <f t="shared" si="0"/>
        <v>0</v>
      </c>
      <c r="H13" s="418"/>
      <c r="I13" s="155"/>
      <c r="J13" s="168">
        <v>30</v>
      </c>
    </row>
    <row r="14" spans="1:10">
      <c r="A14" s="384"/>
      <c r="B14" s="209" t="s">
        <v>60</v>
      </c>
      <c r="C14" s="120"/>
      <c r="D14" s="121"/>
      <c r="E14" s="121"/>
      <c r="F14" s="208"/>
      <c r="G14" s="165">
        <f t="shared" si="0"/>
        <v>0</v>
      </c>
      <c r="H14" s="418"/>
      <c r="I14" s="155"/>
      <c r="J14" s="168">
        <v>30</v>
      </c>
    </row>
    <row r="15" spans="1:10">
      <c r="A15" s="384"/>
      <c r="B15" s="209" t="s">
        <v>61</v>
      </c>
      <c r="C15" s="120"/>
      <c r="D15" s="121"/>
      <c r="E15" s="121"/>
      <c r="F15" s="208"/>
      <c r="G15" s="165">
        <f t="shared" si="0"/>
        <v>0</v>
      </c>
      <c r="H15" s="418"/>
      <c r="I15" s="155"/>
      <c r="J15" s="168">
        <v>30</v>
      </c>
    </row>
    <row r="16" spans="1:10">
      <c r="A16" s="384"/>
      <c r="B16" s="209" t="s">
        <v>62</v>
      </c>
      <c r="C16" s="120"/>
      <c r="D16" s="121"/>
      <c r="E16" s="121"/>
      <c r="F16" s="208"/>
      <c r="G16" s="165">
        <f t="shared" si="0"/>
        <v>0</v>
      </c>
      <c r="H16" s="418"/>
      <c r="I16" s="155"/>
      <c r="J16" s="168">
        <v>30</v>
      </c>
    </row>
    <row r="17" spans="1:10">
      <c r="A17" s="384"/>
      <c r="B17" s="209" t="s">
        <v>63</v>
      </c>
      <c r="C17" s="120"/>
      <c r="D17" s="121"/>
      <c r="E17" s="121"/>
      <c r="F17" s="208"/>
      <c r="G17" s="165">
        <f t="shared" si="0"/>
        <v>0</v>
      </c>
      <c r="H17" s="418"/>
      <c r="I17" s="155"/>
      <c r="J17" s="168">
        <v>130</v>
      </c>
    </row>
    <row r="18" spans="1:10">
      <c r="A18" s="384"/>
      <c r="B18" s="209" t="s">
        <v>64</v>
      </c>
      <c r="C18" s="120"/>
      <c r="D18" s="121"/>
      <c r="E18" s="121"/>
      <c r="F18" s="208"/>
      <c r="G18" s="165">
        <f t="shared" si="0"/>
        <v>0</v>
      </c>
      <c r="H18" s="418"/>
      <c r="I18" s="155"/>
      <c r="J18" s="168">
        <v>30</v>
      </c>
    </row>
    <row r="19" spans="1:10">
      <c r="A19" s="384"/>
      <c r="B19" s="209" t="s">
        <v>65</v>
      </c>
      <c r="C19" s="120"/>
      <c r="D19" s="121"/>
      <c r="E19" s="121"/>
      <c r="F19" s="208"/>
      <c r="G19" s="165">
        <f t="shared" si="0"/>
        <v>0</v>
      </c>
      <c r="H19" s="418"/>
      <c r="I19" s="155"/>
      <c r="J19" s="168">
        <v>290</v>
      </c>
    </row>
    <row r="20" spans="1:10">
      <c r="A20" s="384"/>
      <c r="B20" s="209" t="s">
        <v>66</v>
      </c>
      <c r="C20" s="120"/>
      <c r="D20" s="121"/>
      <c r="E20" s="121"/>
      <c r="F20" s="208"/>
      <c r="G20" s="165">
        <f t="shared" si="0"/>
        <v>0</v>
      </c>
      <c r="H20" s="418"/>
      <c r="I20" s="155"/>
      <c r="J20" s="168">
        <v>30</v>
      </c>
    </row>
    <row r="21" spans="1:10" ht="13.5" thickBot="1">
      <c r="A21" s="385"/>
      <c r="B21" s="211" t="s">
        <v>69</v>
      </c>
      <c r="C21" s="212"/>
      <c r="D21" s="146"/>
      <c r="E21" s="213"/>
      <c r="F21" s="208"/>
      <c r="G21" s="214">
        <f t="shared" si="0"/>
        <v>0</v>
      </c>
      <c r="H21" s="419"/>
      <c r="I21" s="155"/>
      <c r="J21" s="183">
        <v>95</v>
      </c>
    </row>
    <row r="22" spans="1:10" s="138" customFormat="1" ht="15" customHeight="1">
      <c r="A22" s="405" t="s">
        <v>104</v>
      </c>
      <c r="B22" s="173" t="s">
        <v>105</v>
      </c>
      <c r="C22" s="120"/>
      <c r="D22" s="121"/>
      <c r="E22" s="121"/>
      <c r="F22" s="208"/>
      <c r="G22" s="165">
        <f t="shared" si="0"/>
        <v>0</v>
      </c>
      <c r="H22" s="417">
        <f>SUM(G22:G29)</f>
        <v>0</v>
      </c>
      <c r="I22" s="155"/>
      <c r="J22" s="420">
        <v>630</v>
      </c>
    </row>
    <row r="23" spans="1:10" s="138" customFormat="1" ht="15" customHeight="1">
      <c r="A23" s="406"/>
      <c r="B23" s="173" t="s">
        <v>106</v>
      </c>
      <c r="C23" s="120"/>
      <c r="D23" s="121"/>
      <c r="E23" s="121"/>
      <c r="F23" s="208"/>
      <c r="G23" s="165">
        <f t="shared" si="0"/>
        <v>0</v>
      </c>
      <c r="H23" s="418"/>
      <c r="I23" s="155"/>
      <c r="J23" s="421"/>
    </row>
    <row r="24" spans="1:10" s="138" customFormat="1" ht="15" customHeight="1">
      <c r="A24" s="406"/>
      <c r="B24" s="173" t="s">
        <v>107</v>
      </c>
      <c r="C24" s="120"/>
      <c r="D24" s="121"/>
      <c r="E24" s="121"/>
      <c r="F24" s="208"/>
      <c r="G24" s="165">
        <f t="shared" si="0"/>
        <v>0</v>
      </c>
      <c r="H24" s="418"/>
      <c r="I24" s="155"/>
      <c r="J24" s="421"/>
    </row>
    <row r="25" spans="1:10" s="138" customFormat="1" ht="15" customHeight="1">
      <c r="A25" s="406"/>
      <c r="B25" s="173" t="s">
        <v>108</v>
      </c>
      <c r="C25" s="120"/>
      <c r="D25" s="121"/>
      <c r="E25" s="121"/>
      <c r="F25" s="208"/>
      <c r="G25" s="165">
        <f t="shared" si="0"/>
        <v>0</v>
      </c>
      <c r="H25" s="418"/>
      <c r="I25" s="155"/>
      <c r="J25" s="421"/>
    </row>
    <row r="26" spans="1:10" s="138" customFormat="1" ht="15" customHeight="1">
      <c r="A26" s="406"/>
      <c r="B26" s="173" t="s">
        <v>109</v>
      </c>
      <c r="C26" s="120"/>
      <c r="D26" s="121"/>
      <c r="E26" s="121"/>
      <c r="F26" s="208"/>
      <c r="G26" s="165">
        <f t="shared" si="0"/>
        <v>0</v>
      </c>
      <c r="H26" s="418"/>
      <c r="I26" s="155"/>
      <c r="J26" s="421"/>
    </row>
    <row r="27" spans="1:10" s="138" customFormat="1" ht="15" customHeight="1">
      <c r="A27" s="406"/>
      <c r="B27" s="173" t="s">
        <v>110</v>
      </c>
      <c r="C27" s="120"/>
      <c r="D27" s="121"/>
      <c r="E27" s="121"/>
      <c r="F27" s="208"/>
      <c r="G27" s="165">
        <f t="shared" si="0"/>
        <v>0</v>
      </c>
      <c r="H27" s="418"/>
      <c r="I27" s="155"/>
      <c r="J27" s="421"/>
    </row>
    <row r="28" spans="1:10" s="138" customFormat="1" ht="15" customHeight="1">
      <c r="A28" s="406"/>
      <c r="B28" s="173" t="s">
        <v>111</v>
      </c>
      <c r="C28" s="120"/>
      <c r="D28" s="121"/>
      <c r="E28" s="121"/>
      <c r="F28" s="208"/>
      <c r="G28" s="165">
        <f t="shared" si="0"/>
        <v>0</v>
      </c>
      <c r="H28" s="418"/>
      <c r="I28" s="155"/>
      <c r="J28" s="421"/>
    </row>
    <row r="29" spans="1:10" s="138" customFormat="1" ht="15" customHeight="1" thickBot="1">
      <c r="A29" s="406"/>
      <c r="B29" s="181" t="s">
        <v>112</v>
      </c>
      <c r="C29" s="212"/>
      <c r="D29" s="146"/>
      <c r="E29" s="213"/>
      <c r="F29" s="208"/>
      <c r="G29" s="191">
        <f t="shared" si="0"/>
        <v>0</v>
      </c>
      <c r="H29" s="419"/>
      <c r="I29" s="155"/>
      <c r="J29" s="422"/>
    </row>
    <row r="30" spans="1:10" s="138" customFormat="1" ht="15" customHeight="1">
      <c r="A30" s="406"/>
      <c r="B30" s="173" t="s">
        <v>113</v>
      </c>
      <c r="C30" s="120"/>
      <c r="D30" s="121"/>
      <c r="E30" s="121"/>
      <c r="F30" s="208"/>
      <c r="G30" s="165">
        <f t="shared" si="0"/>
        <v>0</v>
      </c>
      <c r="H30" s="417">
        <f>SUM(G30:G37)</f>
        <v>0</v>
      </c>
      <c r="I30" s="155"/>
      <c r="J30" s="420">
        <v>970</v>
      </c>
    </row>
    <row r="31" spans="1:10" s="138" customFormat="1" ht="15" customHeight="1">
      <c r="A31" s="406"/>
      <c r="B31" s="173" t="s">
        <v>114</v>
      </c>
      <c r="C31" s="120"/>
      <c r="D31" s="121"/>
      <c r="E31" s="121"/>
      <c r="F31" s="208"/>
      <c r="G31" s="165">
        <f t="shared" si="0"/>
        <v>0</v>
      </c>
      <c r="H31" s="418"/>
      <c r="I31" s="155"/>
      <c r="J31" s="421"/>
    </row>
    <row r="32" spans="1:10" s="138" customFormat="1" ht="15" customHeight="1">
      <c r="A32" s="406"/>
      <c r="B32" s="173" t="s">
        <v>115</v>
      </c>
      <c r="C32" s="120"/>
      <c r="D32" s="121"/>
      <c r="E32" s="121"/>
      <c r="F32" s="208"/>
      <c r="G32" s="165">
        <f t="shared" si="0"/>
        <v>0</v>
      </c>
      <c r="H32" s="418"/>
      <c r="I32" s="155"/>
      <c r="J32" s="421"/>
    </row>
    <row r="33" spans="1:10" s="138" customFormat="1" ht="15" customHeight="1">
      <c r="A33" s="406"/>
      <c r="B33" s="173" t="s">
        <v>116</v>
      </c>
      <c r="C33" s="120"/>
      <c r="D33" s="121"/>
      <c r="E33" s="121"/>
      <c r="F33" s="208"/>
      <c r="G33" s="165">
        <f t="shared" si="0"/>
        <v>0</v>
      </c>
      <c r="H33" s="418"/>
      <c r="I33" s="155"/>
      <c r="J33" s="421"/>
    </row>
    <row r="34" spans="1:10" s="138" customFormat="1" ht="15" customHeight="1">
      <c r="A34" s="406"/>
      <c r="B34" s="173" t="s">
        <v>117</v>
      </c>
      <c r="C34" s="120"/>
      <c r="D34" s="121"/>
      <c r="E34" s="121"/>
      <c r="F34" s="208"/>
      <c r="G34" s="165">
        <f t="shared" si="0"/>
        <v>0</v>
      </c>
      <c r="H34" s="418"/>
      <c r="I34" s="155"/>
      <c r="J34" s="421"/>
    </row>
    <row r="35" spans="1:10" s="138" customFormat="1" ht="15" customHeight="1">
      <c r="A35" s="406"/>
      <c r="B35" s="173" t="s">
        <v>118</v>
      </c>
      <c r="C35" s="120"/>
      <c r="D35" s="121"/>
      <c r="E35" s="121"/>
      <c r="F35" s="208"/>
      <c r="G35" s="165">
        <f t="shared" si="0"/>
        <v>0</v>
      </c>
      <c r="H35" s="418"/>
      <c r="I35" s="155"/>
      <c r="J35" s="421"/>
    </row>
    <row r="36" spans="1:10" s="138" customFormat="1" ht="15" customHeight="1">
      <c r="A36" s="406"/>
      <c r="B36" s="173" t="s">
        <v>119</v>
      </c>
      <c r="C36" s="120"/>
      <c r="D36" s="121"/>
      <c r="E36" s="121"/>
      <c r="F36" s="208"/>
      <c r="G36" s="165">
        <f t="shared" si="0"/>
        <v>0</v>
      </c>
      <c r="H36" s="418"/>
      <c r="I36" s="155"/>
      <c r="J36" s="421"/>
    </row>
    <row r="37" spans="1:10" s="138" customFormat="1" ht="13.5" thickBot="1">
      <c r="A37" s="407"/>
      <c r="B37" s="190" t="s">
        <v>120</v>
      </c>
      <c r="C37" s="212"/>
      <c r="D37" s="146"/>
      <c r="E37" s="213"/>
      <c r="F37" s="208"/>
      <c r="G37" s="214">
        <f t="shared" si="0"/>
        <v>0</v>
      </c>
      <c r="H37" s="419"/>
      <c r="I37" s="155"/>
      <c r="J37" s="422"/>
    </row>
    <row r="38" spans="1:10" ht="13.5" thickBot="1">
      <c r="A38" s="154"/>
      <c r="B38" s="154"/>
      <c r="C38" s="154"/>
      <c r="D38" s="154"/>
      <c r="E38" s="154"/>
      <c r="F38" s="152"/>
      <c r="G38" s="154"/>
      <c r="H38" s="154"/>
      <c r="I38" s="154"/>
      <c r="J38" s="154"/>
    </row>
    <row r="39" spans="1:10" ht="15.75" thickBot="1">
      <c r="A39" s="154"/>
      <c r="B39" s="192" t="s">
        <v>100</v>
      </c>
      <c r="C39" s="215">
        <f>SUM(C8:C37)</f>
        <v>0</v>
      </c>
      <c r="D39" s="215">
        <f>SUM(D8:D37)</f>
        <v>0</v>
      </c>
      <c r="E39" s="216">
        <f>SUM(E8:E37)</f>
        <v>0</v>
      </c>
      <c r="F39" s="152"/>
      <c r="G39" s="193">
        <f>SUM(G8:G37)</f>
        <v>0</v>
      </c>
      <c r="H39" s="217"/>
      <c r="I39" s="154"/>
      <c r="J39" s="193">
        <f>SUM(J8:J37)</f>
        <v>2735</v>
      </c>
    </row>
    <row r="40" spans="1:10" ht="15" customHeight="1">
      <c r="A40" s="154"/>
      <c r="B40" s="154"/>
      <c r="C40" s="218" t="str">
        <f>IF(C39&lt;C7,"za mało godzin",IF(C39&gt;C7,"za dużo godzin"," "))</f>
        <v>za mało godzin</v>
      </c>
      <c r="D40" s="218" t="str">
        <f>IF(D39&lt;D7,"za mało godzin",IF(D39&gt;D7,"za dużo godzin"," "))</f>
        <v>za mało godzin</v>
      </c>
      <c r="E40" s="219" t="str">
        <f>IF(E39&lt;E7,"za mało godzin",IF(E39&gt;E7,"za dużo godzin"," "))</f>
        <v>za mało godzin</v>
      </c>
      <c r="F40" s="152"/>
      <c r="G40" s="152"/>
      <c r="H40" s="152"/>
      <c r="I40" s="154"/>
      <c r="J40" s="154"/>
    </row>
    <row r="41" spans="1:10" ht="15.75" thickBot="1">
      <c r="A41" s="152"/>
      <c r="B41" s="194"/>
      <c r="C41" s="220" t="str">
        <f>IF(C39&lt;C7,"brakuje",IF(C39&gt;C7,"do zdjęcia"," "))</f>
        <v>brakuje</v>
      </c>
      <c r="D41" s="220" t="str">
        <f>IF(D39&lt;D7,"brakuje",IF(D39&gt;D7,"do zdjęcia"," "))</f>
        <v>brakuje</v>
      </c>
      <c r="E41" s="221" t="str">
        <f>IF(E39&lt;E7,"brakuje",IF(E39&gt;E7,"do zdjęcia"," "))</f>
        <v>brakuje</v>
      </c>
      <c r="F41" s="152"/>
      <c r="G41" s="152"/>
      <c r="H41" s="152"/>
      <c r="I41" s="152"/>
      <c r="J41" s="152"/>
    </row>
    <row r="42" spans="1:10" ht="15.75" thickBot="1">
      <c r="A42" s="152"/>
      <c r="B42" s="152"/>
      <c r="C42" s="222">
        <f>IF(C39&lt;C7,C7-C39,IF(C39&gt;C7,C39-C7,"  "))</f>
        <v>27</v>
      </c>
      <c r="D42" s="222">
        <f>IF(D39&lt;D7,D7-D39,IF(D39&gt;D7,D39-D7,"  "))</f>
        <v>29</v>
      </c>
      <c r="E42" s="222">
        <f>IF(E39&lt;E7,E7-E39,IF(E39&gt;E7,E39-E7,"  "))</f>
        <v>30</v>
      </c>
      <c r="F42" s="152"/>
      <c r="G42" s="152"/>
      <c r="H42" s="152"/>
      <c r="I42" s="152"/>
      <c r="J42" s="152"/>
    </row>
    <row r="43" spans="1:10">
      <c r="A43" s="152"/>
      <c r="B43" s="152"/>
      <c r="C43" s="152"/>
      <c r="D43" s="152"/>
      <c r="E43" s="152"/>
      <c r="F43" s="152"/>
      <c r="G43" s="152"/>
      <c r="H43" s="152"/>
      <c r="I43" s="152"/>
      <c r="J43" s="152"/>
    </row>
  </sheetData>
  <sheetProtection sheet="1"/>
  <protectedRanges>
    <protectedRange sqref="C8:E37" name="Rozstęp1"/>
  </protectedRanges>
  <mergeCells count="10">
    <mergeCell ref="B6:B7"/>
    <mergeCell ref="G6:H6"/>
    <mergeCell ref="J6:J7"/>
    <mergeCell ref="A8:A21"/>
    <mergeCell ref="H8:H21"/>
    <mergeCell ref="A22:A37"/>
    <mergeCell ref="H22:H29"/>
    <mergeCell ref="J22:J29"/>
    <mergeCell ref="H30:H37"/>
    <mergeCell ref="J30:J37"/>
  </mergeCells>
  <phoneticPr fontId="0" type="noConversion"/>
  <conditionalFormatting sqref="E39">
    <cfRule type="cellIs" dxfId="9" priority="7" operator="notEqual">
      <formula>$E$7</formula>
    </cfRule>
  </conditionalFormatting>
  <conditionalFormatting sqref="C39">
    <cfRule type="cellIs" dxfId="8" priority="6" operator="notEqual">
      <formula>$C$7</formula>
    </cfRule>
  </conditionalFormatting>
  <conditionalFormatting sqref="D39">
    <cfRule type="cellIs" dxfId="7" priority="5" operator="notEqual">
      <formula>$D$7</formula>
    </cfRule>
  </conditionalFormatting>
  <conditionalFormatting sqref="G8:G20">
    <cfRule type="cellIs" dxfId="6" priority="4" operator="lessThan">
      <formula>J8</formula>
    </cfRule>
  </conditionalFormatting>
  <conditionalFormatting sqref="G21">
    <cfRule type="cellIs" dxfId="5" priority="3" operator="lessThan">
      <formula>J21</formula>
    </cfRule>
  </conditionalFormatting>
  <conditionalFormatting sqref="H22:H29">
    <cfRule type="cellIs" dxfId="4" priority="2" operator="lessThan">
      <formula>J22</formula>
    </cfRule>
  </conditionalFormatting>
  <conditionalFormatting sqref="H30:H37">
    <cfRule type="cellIs" dxfId="3" priority="1" operator="lessThan">
      <formula>J30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 I etap</vt:lpstr>
      <vt:lpstr>SP II etap</vt:lpstr>
      <vt:lpstr>GIMNAZJUM</vt:lpstr>
      <vt:lpstr>LO</vt:lpstr>
      <vt:lpstr>TECHNIKUM</vt:lpstr>
      <vt:lpstr>ZSZ</vt:lpstr>
    </vt:vector>
  </TitlesOfParts>
  <Company>SP36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Andrzej Jasiński</cp:lastModifiedBy>
  <dcterms:created xsi:type="dcterms:W3CDTF">2011-04-11T12:29:13Z</dcterms:created>
  <dcterms:modified xsi:type="dcterms:W3CDTF">2012-02-29T07:35:58Z</dcterms:modified>
</cp:coreProperties>
</file>